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05" windowWidth="9720" windowHeight="7320" tabRatio="601" activeTab="0"/>
  </bookViews>
  <sheets>
    <sheet name="Pág. 1" sheetId="1" r:id="rId1"/>
    <sheet name="Pág. 2" sheetId="2" r:id="rId2"/>
  </sheets>
  <definedNames>
    <definedName name="ACHADO.e.PERDIDOS">'Pág. 2'!$C$43</definedName>
    <definedName name="AEROGRAMA_NACIONAL">'Pág. 1'!$K$36</definedName>
    <definedName name="ARMAZENAGEM">'Pág. 2'!$N$32</definedName>
    <definedName name="AVISO_RECEBIMENTO">'Pág. 2'!$C$37</definedName>
    <definedName name="CAIXA_POSTAL">'Pág. 2'!$A$19</definedName>
    <definedName name="CARTA.não.COMERCIAL">'Pág. 1'!$K$4</definedName>
    <definedName name="CARTA_COMERCIAL">'Pág. 1'!$A$4</definedName>
    <definedName name="CARTA_SOCIAL">'Pág. 1'!$A$46</definedName>
    <definedName name="CARTÃO_POSTAL.nACIONAL">'Pág. 1'!$K$4</definedName>
    <definedName name="CECOGRAMA_NACIONAL">'Pág. 1'!$A$49</definedName>
    <definedName name="CÓPIA_TELEGRÁMA">'Pág. 2'!$N$21</definedName>
    <definedName name="COTA_MÍNIMA">'Pág. 2'!$N$39</definedName>
    <definedName name="Endereço_Telegráfico">'Pág. 2'!#REF!</definedName>
    <definedName name="Entrega_TELEX">'Pág. 2'!#REF!</definedName>
    <definedName name="ICMS">'Pág. 2'!#REF!</definedName>
    <definedName name="IMPRESSO_URGENTE">'Pág. 1'!$A$4</definedName>
    <definedName name="INDENIZAÇÃO">'Pág. 2'!$N$34</definedName>
    <definedName name="MÃO_PRÓPRIA">'Pág. 2'!$C$35</definedName>
    <definedName name="Multa.por.Omissão.de.Valor_Declarado">'Pág. 2'!$C$42</definedName>
    <definedName name="PEDIDO.DE.MODIFICAÇÃO">'Pág. 2'!$N$33</definedName>
    <definedName name="PORTE_PAGO">'Pág. 2'!$N$12</definedName>
    <definedName name="POSTA_RESTANTEpedida">'Pág. 2'!$C$40</definedName>
    <definedName name="REGISTRO_MÓDICO">'Pág. 2'!$C$33</definedName>
    <definedName name="REGISTRO_NACIONAL">'Pág. 2'!$C$32</definedName>
    <definedName name="SATE">'Pág. 1'!#REF!</definedName>
    <definedName name="SEED_LOCAL">'Pág. 1'!$K$21</definedName>
    <definedName name="TaxaAdm_TelegramaFonado">'Pág. 2'!$N$26</definedName>
    <definedName name="Telegrama_Imprensa">'Pág. 2'!#REF!</definedName>
    <definedName name="Telegrama_PRÉtaxado">'Pág. 2'!#REF!</definedName>
    <definedName name="VALE_POSTAL.Nacional">'Pág. 1'!$K$38</definedName>
    <definedName name="Valor.Declarado_Máximo.Nacional">'Pág. 2'!$C$41</definedName>
    <definedName name="VALOR_DECLARADO.premio">'Pág. 2'!$N$36</definedName>
  </definedNames>
  <calcPr fullCalcOnLoad="1"/>
</workbook>
</file>

<file path=xl/sharedStrings.xml><?xml version="1.0" encoding="utf-8"?>
<sst xmlns="http://schemas.openxmlformats.org/spreadsheetml/2006/main" count="312" uniqueCount="172">
  <si>
    <t>Até</t>
  </si>
  <si>
    <t>100,00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</si>
  <si>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</si>
  <si>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</si>
  <si>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</si>
  <si>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</si>
  <si>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</si>
  <si>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</si>
  <si>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</si>
  <si>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</si>
  <si>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</si>
  <si>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</si>
  <si>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</si>
  <si>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</si>
  <si>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1º SEMESTRE</t>
  </si>
  <si>
    <t>2º SEMESTRE</t>
  </si>
  <si>
    <t>Cópia de Chave de Caixa Postal</t>
  </si>
  <si>
    <t>Cópia de Telegrama</t>
  </si>
  <si>
    <t>Básico</t>
  </si>
  <si>
    <t>Reg.</t>
  </si>
  <si>
    <t>Reg. + MP</t>
  </si>
  <si>
    <t>50,00</t>
  </si>
  <si>
    <t>250,00</t>
  </si>
  <si>
    <t>500,00</t>
  </si>
  <si>
    <t>Em gramas</t>
  </si>
  <si>
    <t>CECOGRAMA - Isento de todos os preços postais para Serviços Básicos e Adicionais</t>
  </si>
  <si>
    <t>VALE POSTAL NACIONAL</t>
  </si>
  <si>
    <t>20</t>
  </si>
  <si>
    <t>100</t>
  </si>
  <si>
    <t>Valores em R$</t>
  </si>
  <si>
    <t>Emissão:</t>
  </si>
  <si>
    <t>18%</t>
  </si>
  <si>
    <t>25%</t>
  </si>
  <si>
    <t>30%</t>
  </si>
  <si>
    <t>Gramas</t>
  </si>
  <si>
    <t>50</t>
  </si>
  <si>
    <t>250</t>
  </si>
  <si>
    <t>Mais de</t>
  </si>
  <si>
    <t>até 100</t>
  </si>
  <si>
    <t>até 500</t>
  </si>
  <si>
    <t>até 250</t>
  </si>
  <si>
    <t>até   50</t>
  </si>
  <si>
    <t>SERVIÇOS ADICIONAIS POSTAIS E OUTROS</t>
  </si>
  <si>
    <t>100,00 até</t>
  </si>
  <si>
    <t>250,00 até</t>
  </si>
  <si>
    <t>OBS: Aos objetos com peso superior a 500g, serão aplicadas as mesmas condições de VALOR e prestação do SEDEX.</t>
  </si>
  <si>
    <t>Reg+AR+MP</t>
  </si>
  <si>
    <t>Reg+AR</t>
  </si>
  <si>
    <t xml:space="preserve">Mais de </t>
  </si>
  <si>
    <t>Com Comprovante</t>
  </si>
  <si>
    <t>CARTA NÃO COMERCIAL E CARTÃO POSTAL</t>
  </si>
  <si>
    <t>IMPRESSO NORMAL</t>
  </si>
  <si>
    <t>150</t>
  </si>
  <si>
    <t>200</t>
  </si>
  <si>
    <t>500</t>
  </si>
  <si>
    <t>até 150</t>
  </si>
  <si>
    <t>até 200</t>
  </si>
  <si>
    <t>até 1000</t>
  </si>
  <si>
    <t>Valor</t>
  </si>
  <si>
    <t xml:space="preserve">CARTA SOCIAL </t>
  </si>
  <si>
    <t>Básico + AR</t>
  </si>
  <si>
    <t>- INCLUÍDO O REGISTRO</t>
  </si>
  <si>
    <t>- INCLUÍDO O REGISTRO MÓDICO</t>
  </si>
  <si>
    <t>ASSINATURA DE CAIXA POSTAL</t>
  </si>
  <si>
    <t xml:space="preserve">  POSTA RESTANTE PEDIDA</t>
  </si>
  <si>
    <t xml:space="preserve">  VALOR DECLARADO MÁXIMO NACIONAL </t>
  </si>
  <si>
    <r>
      <t>REGISTRO MÓDICO (</t>
    </r>
    <r>
      <rPr>
        <sz val="7"/>
        <rFont val="Arial"/>
        <family val="2"/>
      </rPr>
      <t>Livros de maneira geral, postados por qualquer pessoa física ou jurídica, e material geral didático postado por Escola de Ensino por correspondência e destinados a seus alunos</t>
    </r>
    <r>
      <rPr>
        <sz val="8"/>
        <rFont val="Arial"/>
        <family val="2"/>
      </rPr>
      <t xml:space="preserve">) </t>
    </r>
  </si>
  <si>
    <t>ICMS</t>
  </si>
  <si>
    <t>MG</t>
  </si>
  <si>
    <t>Renovação/Substituição de Fechadura de Caixa Postal</t>
  </si>
  <si>
    <t xml:space="preserve">  AVISO DE RECEBIMENTO</t>
  </si>
  <si>
    <t xml:space="preserve">  MÃO PRÓPRIA</t>
  </si>
  <si>
    <t xml:space="preserve">  REGISTRO NACIONAL</t>
  </si>
  <si>
    <t>GO</t>
  </si>
  <si>
    <t>26%</t>
  </si>
  <si>
    <t>0,30</t>
  </si>
  <si>
    <t>SEED LOCAL</t>
  </si>
  <si>
    <t>até 300</t>
  </si>
  <si>
    <t>300</t>
  </si>
  <si>
    <t>até 350</t>
  </si>
  <si>
    <t>350</t>
  </si>
  <si>
    <t>até 400</t>
  </si>
  <si>
    <t>400</t>
  </si>
  <si>
    <t>até 450</t>
  </si>
  <si>
    <t>450</t>
  </si>
  <si>
    <t>10.000,00</t>
  </si>
  <si>
    <t/>
  </si>
  <si>
    <t xml:space="preserve">400 </t>
  </si>
  <si>
    <t xml:space="preserve">450 </t>
  </si>
  <si>
    <t>até 550</t>
  </si>
  <si>
    <t>550</t>
  </si>
  <si>
    <t>600</t>
  </si>
  <si>
    <t>650</t>
  </si>
  <si>
    <t>700</t>
  </si>
  <si>
    <t>750</t>
  </si>
  <si>
    <t>800</t>
  </si>
  <si>
    <t>850</t>
  </si>
  <si>
    <t>até 600</t>
  </si>
  <si>
    <t>até 650</t>
  </si>
  <si>
    <t>até 750</t>
  </si>
  <si>
    <t>até 700</t>
  </si>
  <si>
    <t>até 800</t>
  </si>
  <si>
    <t>até 850</t>
  </si>
  <si>
    <t>até 900</t>
  </si>
  <si>
    <t>900</t>
  </si>
  <si>
    <t>950</t>
  </si>
  <si>
    <t>até 950</t>
  </si>
  <si>
    <t>Sem Comprovante e Títulos de Aceite</t>
  </si>
  <si>
    <t>Pedido de Confirmação de Entrega (PC)</t>
  </si>
  <si>
    <t xml:space="preserve">  MULTA POR OMISSÃO DE VALOR DECLARADO</t>
  </si>
  <si>
    <t xml:space="preserve">  ACHADOS E PERDIDOS</t>
  </si>
  <si>
    <t>1</t>
  </si>
  <si>
    <t xml:space="preserve">  9. ARMAZENAGEM (Por kg ou fração por dia)</t>
  </si>
  <si>
    <t xml:space="preserve">  10. PEDIDO DE MODIFICAÇÃO DE NOME/ENDEREÇO, REEXPEDIÇÃO e RETIRADA  -    VIA POSTAL   </t>
  </si>
  <si>
    <t xml:space="preserve"> 11. INDENIZAÇÃO</t>
  </si>
  <si>
    <t xml:space="preserve"> 13. VALOR DECLARADO :  prêmio de 1% sobre o valor da remessa</t>
  </si>
  <si>
    <t xml:space="preserve">14. Cota Mínima de Faturamento - Contratos Convencionais  </t>
  </si>
  <si>
    <t xml:space="preserve">15. Cota Mínima de Faturamento - Contratos Regionais Especiais </t>
  </si>
  <si>
    <t xml:space="preserve">16. Cota Mínima de Faturamento - Contratos Nacionais Especiais   </t>
  </si>
  <si>
    <t>17. Cota Mínima de Faturamento - FAC</t>
  </si>
  <si>
    <t>18. Cota Mínima de Faturamento - Mala Direta Postal</t>
  </si>
  <si>
    <t>PREÇOS E TARIFAS DE SERVIÇOS NACIONAIS</t>
  </si>
  <si>
    <t>27%</t>
  </si>
  <si>
    <t>28%</t>
  </si>
  <si>
    <t>PE</t>
  </si>
  <si>
    <t>3,00</t>
  </si>
  <si>
    <t>50,00 até</t>
  </si>
  <si>
    <t>OBS: Os valores constantes desta Tabela estão sujeitos a alteração, mediante aprovação do Governo Federal.</t>
  </si>
  <si>
    <t>Página: 1/2</t>
  </si>
  <si>
    <t>Página: 2/2</t>
  </si>
  <si>
    <t>19. Cota mínima de Faturamento - Seed</t>
  </si>
  <si>
    <t>MT,  PA e RJ</t>
  </si>
  <si>
    <t>CARTA COMERCIAL E IMPRESSO URGENTE</t>
  </si>
  <si>
    <t>AEROGRAMA NACIONAL</t>
  </si>
  <si>
    <t>Limite máximo de peso: 10 gramas                    0,01</t>
  </si>
  <si>
    <t>Vigência</t>
  </si>
  <si>
    <t>kg ou fração adicional</t>
  </si>
  <si>
    <t xml:space="preserve"> Obs.:Vale Postal Sedex a Cobrar: limitado ao  Valor Declarado Máximo Nacional</t>
  </si>
  <si>
    <t xml:space="preserve">AC, AL,AM,AP,DF,ES,MA,PB,PI,RO,RR,RS,SC,SP,TO </t>
  </si>
  <si>
    <t>BA, CE, MS, PR, RN e SE</t>
  </si>
  <si>
    <t>Até o limite de 7 kg</t>
  </si>
  <si>
    <t>12. PEDIDO DE RETIRADA, REEXPEDIÇÃO e MODIFICAÇÃO DE NOME/ENDEREÇO VIA TELEGRÁFICA : Preço de Telegrama Pré-Pago de 130.</t>
  </si>
  <si>
    <t>0,45</t>
  </si>
  <si>
    <t>380,00</t>
  </si>
  <si>
    <t>telegrama</t>
  </si>
  <si>
    <t>Pré-Pago</t>
  </si>
  <si>
    <t xml:space="preserve">Fonado </t>
  </si>
  <si>
    <t>Via Internet</t>
  </si>
  <si>
    <t>Balcão</t>
  </si>
  <si>
    <t>Telefone</t>
  </si>
  <si>
    <t>Internet</t>
  </si>
  <si>
    <t>4,70</t>
  </si>
  <si>
    <t>3,78</t>
  </si>
  <si>
    <t>3,59</t>
  </si>
  <si>
    <t>meio de acesso</t>
  </si>
  <si>
    <t>TELEGRAMA POR PÁGINA</t>
  </si>
  <si>
    <t>ICMS DE 18%</t>
  </si>
  <si>
    <t>ICMS DE 25%</t>
  </si>
  <si>
    <t>ICMS DE26%</t>
  </si>
  <si>
    <t>ICMS DE 27%</t>
  </si>
  <si>
    <t>ICMS DE28%</t>
  </si>
  <si>
    <t>ICMS DE30%</t>
  </si>
  <si>
    <t>SEM ICMS</t>
  </si>
  <si>
    <t>2,75</t>
  </si>
  <si>
    <t>Taxa de Administração Telegrama Fonado</t>
  </si>
  <si>
    <t>SERVIÇOS ADICIONAIS - TELEGRAMA</t>
  </si>
  <si>
    <t>2,24</t>
  </si>
  <si>
    <t>1,10</t>
  </si>
  <si>
    <t>UNIDADES DA FEDERAÇÃO</t>
  </si>
  <si>
    <t>01/11/2004</t>
  </si>
  <si>
    <t>555,00</t>
  </si>
  <si>
    <t>Serviços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</si>
</sst>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"/>
    <numFmt numFmtId="171" formatCode="0.0000"/>
    <numFmt numFmtId="172" formatCode="0.0"/>
    <numFmt numFmtId="173" formatCode="0.00000"/>
    <numFmt numFmtId="174" formatCode="0.000000"/>
    <numFmt numFmtId="175" formatCode="0.0000000"/>
    <numFmt numFmtId="176" formatCode="0.00000000"/>
  </numFmts>
  <fonts count="1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 wrapText="1"/>
    </xf>
    <xf numFmtId="49" fontId="2" fillId="0" borderId="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 indent="1"/>
    </xf>
    <xf numFmtId="2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49" fontId="1" fillId="0" borderId="0" xfId="0" applyNumberFormat="1" applyFont="1" applyAlignment="1" quotePrefix="1">
      <alignment/>
    </xf>
    <xf numFmtId="49" fontId="2" fillId="0" borderId="14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/>
    </xf>
    <xf numFmtId="49" fontId="2" fillId="0" borderId="31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vertical="center"/>
    </xf>
    <xf numFmtId="49" fontId="8" fillId="0" borderId="33" xfId="0" applyNumberFormat="1" applyFont="1" applyBorder="1" applyAlignment="1">
      <alignment horizontal="left" vertical="center"/>
    </xf>
    <xf numFmtId="49" fontId="8" fillId="0" borderId="33" xfId="0" applyNumberFormat="1" applyFont="1" applyBorder="1" applyAlignment="1">
      <alignment vertical="center"/>
    </xf>
    <xf numFmtId="2" fontId="1" fillId="0" borderId="3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4" fontId="1" fillId="0" borderId="16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38" xfId="0" applyNumberFormat="1" applyFont="1" applyBorder="1" applyAlignment="1">
      <alignment/>
    </xf>
    <xf numFmtId="49" fontId="1" fillId="0" borderId="39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" fontId="1" fillId="0" borderId="4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left"/>
    </xf>
    <xf numFmtId="2" fontId="0" fillId="0" borderId="42" xfId="0" applyNumberFormat="1" applyFont="1" applyBorder="1" applyAlignment="1">
      <alignment/>
    </xf>
    <xf numFmtId="2" fontId="0" fillId="0" borderId="41" xfId="0" applyNumberFormat="1" applyFont="1" applyBorder="1" applyAlignment="1">
      <alignment horizontal="right"/>
    </xf>
    <xf numFmtId="2" fontId="0" fillId="0" borderId="42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2" fontId="0" fillId="0" borderId="36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36" xfId="0" applyNumberFormat="1" applyFont="1" applyBorder="1" applyAlignment="1">
      <alignment/>
    </xf>
    <xf numFmtId="2" fontId="0" fillId="0" borderId="43" xfId="0" applyNumberFormat="1" applyFont="1" applyBorder="1" applyAlignment="1">
      <alignment horizontal="left"/>
    </xf>
    <xf numFmtId="2" fontId="0" fillId="0" borderId="44" xfId="0" applyNumberFormat="1" applyFont="1" applyBorder="1" applyAlignment="1">
      <alignment/>
    </xf>
    <xf numFmtId="2" fontId="0" fillId="0" borderId="43" xfId="0" applyNumberFormat="1" applyFont="1" applyBorder="1" applyAlignment="1">
      <alignment horizontal="right"/>
    </xf>
    <xf numFmtId="2" fontId="0" fillId="0" borderId="44" xfId="0" applyNumberFormat="1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left" vertical="center" indent="1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/>
    </xf>
    <xf numFmtId="49" fontId="1" fillId="0" borderId="46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2" fontId="12" fillId="0" borderId="19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47" xfId="0" applyNumberFormat="1" applyFont="1" applyBorder="1" applyAlignment="1">
      <alignment/>
    </xf>
    <xf numFmtId="49" fontId="1" fillId="0" borderId="48" xfId="0" applyNumberFormat="1" applyFont="1" applyBorder="1" applyAlignment="1">
      <alignment/>
    </xf>
    <xf numFmtId="49" fontId="4" fillId="0" borderId="49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/>
    </xf>
    <xf numFmtId="49" fontId="1" fillId="0" borderId="35" xfId="0" applyNumberFormat="1" applyFont="1" applyBorder="1" applyAlignment="1">
      <alignment vertical="center"/>
    </xf>
    <xf numFmtId="49" fontId="12" fillId="0" borderId="38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left"/>
    </xf>
    <xf numFmtId="49" fontId="1" fillId="0" borderId="52" xfId="0" applyNumberFormat="1" applyFont="1" applyBorder="1" applyAlignment="1">
      <alignment horizontal="left"/>
    </xf>
    <xf numFmtId="49" fontId="1" fillId="0" borderId="46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14" fontId="8" fillId="0" borderId="2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5" fillId="3" borderId="18" xfId="0" applyNumberFormat="1" applyFont="1" applyFill="1" applyBorder="1" applyAlignment="1">
      <alignment horizontal="center" vertical="center"/>
    </xf>
    <xf numFmtId="49" fontId="5" fillId="3" borderId="46" xfId="0" applyNumberFormat="1" applyFont="1" applyFill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5" fillId="3" borderId="49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27" xfId="0" applyNumberFormat="1" applyFont="1" applyBorder="1" applyAlignment="1">
      <alignment horizontal="left" vertical="center" wrapText="1"/>
    </xf>
    <xf numFmtId="49" fontId="2" fillId="0" borderId="4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49" fontId="6" fillId="0" borderId="6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63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49" fontId="1" fillId="0" borderId="55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49" fontId="7" fillId="0" borderId="64" xfId="0" applyNumberFormat="1" applyFont="1" applyBorder="1" applyAlignment="1">
      <alignment horizontal="center" vertical="center"/>
    </xf>
    <xf numFmtId="49" fontId="7" fillId="0" borderId="6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2" fontId="2" fillId="0" borderId="57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" fontId="2" fillId="0" borderId="55" xfId="0" applyNumberFormat="1" applyFont="1" applyBorder="1" applyAlignment="1">
      <alignment horizontal="center" vertical="center"/>
    </xf>
    <xf numFmtId="4" fontId="0" fillId="0" borderId="3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2" fillId="0" borderId="7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7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40" xfId="0" applyNumberFormat="1" applyFont="1" applyBorder="1" applyAlignment="1">
      <alignment horizontal="left" vertical="center" wrapText="1"/>
    </xf>
    <xf numFmtId="49" fontId="2" fillId="0" borderId="74" xfId="0" applyNumberFormat="1" applyFont="1" applyBorder="1" applyAlignment="1">
      <alignment horizontal="left" vertical="center" wrapText="1"/>
    </xf>
    <xf numFmtId="49" fontId="2" fillId="0" borderId="75" xfId="0" applyNumberFormat="1" applyFont="1" applyBorder="1" applyAlignment="1">
      <alignment horizontal="left" vertical="center" wrapText="1"/>
    </xf>
    <xf numFmtId="49" fontId="2" fillId="0" borderId="76" xfId="0" applyNumberFormat="1" applyFont="1" applyBorder="1" applyAlignment="1">
      <alignment horizontal="left" vertical="center" wrapText="1"/>
    </xf>
    <xf numFmtId="49" fontId="1" fillId="0" borderId="77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79" xfId="0" applyNumberFormat="1" applyFont="1" applyBorder="1" applyAlignment="1">
      <alignment horizontal="center" vertical="center"/>
    </xf>
    <xf numFmtId="49" fontId="7" fillId="0" borderId="80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71" xfId="0" applyNumberFormat="1" applyFont="1" applyBorder="1" applyAlignment="1">
      <alignment horizontal="center" vertical="center" wrapText="1"/>
    </xf>
    <xf numFmtId="49" fontId="7" fillId="0" borderId="81" xfId="0" applyNumberFormat="1" applyFont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2" fontId="2" fillId="0" borderId="82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4" fontId="2" fillId="0" borderId="84" xfId="0" applyNumberFormat="1" applyFont="1" applyBorder="1" applyAlignment="1">
      <alignment horizontal="center" vertical="center"/>
    </xf>
    <xf numFmtId="4" fontId="0" fillId="0" borderId="85" xfId="0" applyNumberFormat="1" applyFont="1" applyBorder="1" applyAlignment="1">
      <alignment horizontal="center" vertical="center"/>
    </xf>
    <xf numFmtId="49" fontId="2" fillId="0" borderId="81" xfId="0" applyNumberFormat="1" applyFont="1" applyBorder="1" applyAlignment="1">
      <alignment horizontal="center" vertical="center"/>
    </xf>
    <xf numFmtId="49" fontId="2" fillId="0" borderId="82" xfId="0" applyNumberFormat="1" applyFont="1" applyBorder="1" applyAlignment="1">
      <alignment horizontal="center" vertical="center"/>
    </xf>
    <xf numFmtId="49" fontId="2" fillId="0" borderId="8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1" fillId="0" borderId="8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2" fontId="1" fillId="0" borderId="88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2" fontId="1" fillId="0" borderId="89" xfId="0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2" fontId="1" fillId="0" borderId="90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92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1" fillId="0" borderId="8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82" xfId="0" applyNumberFormat="1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49" fontId="1" fillId="0" borderId="86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2" fontId="1" fillId="0" borderId="9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2" fontId="0" fillId="0" borderId="36" xfId="0" applyNumberFormat="1" applyBorder="1" applyAlignment="1">
      <alignment/>
    </xf>
    <xf numFmtId="49" fontId="1" fillId="0" borderId="52" xfId="0" applyNumberFormat="1" applyFont="1" applyBorder="1" applyAlignment="1">
      <alignment horizontal="center"/>
    </xf>
    <xf numFmtId="0" fontId="0" fillId="0" borderId="35" xfId="0" applyBorder="1" applyAlignment="1">
      <alignment/>
    </xf>
    <xf numFmtId="49" fontId="1" fillId="0" borderId="48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9" fontId="1" fillId="0" borderId="7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49" fontId="1" fillId="0" borderId="93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4" fontId="2" fillId="0" borderId="52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9" fontId="2" fillId="0" borderId="84" xfId="0" applyNumberFormat="1" applyFont="1" applyBorder="1" applyAlignment="1">
      <alignment horizontal="left" vertical="center"/>
    </xf>
    <xf numFmtId="49" fontId="2" fillId="0" borderId="82" xfId="0" applyNumberFormat="1" applyFont="1" applyBorder="1" applyAlignment="1">
      <alignment horizontal="left" vertical="center"/>
    </xf>
    <xf numFmtId="49" fontId="2" fillId="0" borderId="85" xfId="0" applyNumberFormat="1" applyFont="1" applyBorder="1" applyAlignment="1">
      <alignment horizontal="left" vertical="center"/>
    </xf>
    <xf numFmtId="49" fontId="1" fillId="0" borderId="84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0" fontId="2" fillId="0" borderId="6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4" fontId="2" fillId="0" borderId="41" xfId="0" applyNumberFormat="1" applyFont="1" applyBorder="1" applyAlignment="1">
      <alignment horizontal="center" vertical="center"/>
    </xf>
    <xf numFmtId="4" fontId="2" fillId="0" borderId="70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left" vertical="center"/>
    </xf>
    <xf numFmtId="2" fontId="2" fillId="0" borderId="55" xfId="0" applyNumberFormat="1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9" fontId="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51" xfId="0" applyNumberFormat="1" applyFont="1" applyBorder="1" applyAlignment="1">
      <alignment horizontal="left" vertical="justify" wrapText="1"/>
    </xf>
    <xf numFmtId="49" fontId="2" fillId="0" borderId="52" xfId="0" applyNumberFormat="1" applyFont="1" applyBorder="1" applyAlignment="1">
      <alignment horizontal="left" vertical="justify" wrapText="1"/>
    </xf>
    <xf numFmtId="49" fontId="2" fillId="0" borderId="35" xfId="0" applyNumberFormat="1" applyFont="1" applyBorder="1" applyAlignment="1">
      <alignment horizontal="left" vertical="justify" wrapText="1"/>
    </xf>
    <xf numFmtId="49" fontId="2" fillId="0" borderId="63" xfId="0" applyNumberFormat="1" applyFont="1" applyBorder="1" applyAlignment="1">
      <alignment horizontal="left" vertical="center"/>
    </xf>
    <xf numFmtId="49" fontId="2" fillId="0" borderId="43" xfId="0" applyNumberFormat="1" applyFont="1" applyBorder="1" applyAlignment="1">
      <alignment horizontal="left" vertical="center"/>
    </xf>
    <xf numFmtId="49" fontId="2" fillId="0" borderId="71" xfId="0" applyNumberFormat="1" applyFont="1" applyBorder="1" applyAlignment="1">
      <alignment horizontal="left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left" vertical="center"/>
    </xf>
    <xf numFmtId="49" fontId="2" fillId="0" borderId="47" xfId="0" applyNumberFormat="1" applyFont="1" applyBorder="1" applyAlignment="1">
      <alignment/>
    </xf>
    <xf numFmtId="49" fontId="2" fillId="0" borderId="48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49" fontId="2" fillId="0" borderId="52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2" fontId="2" fillId="0" borderId="38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vertical="top" wrapText="1"/>
    </xf>
    <xf numFmtId="49" fontId="2" fillId="0" borderId="52" xfId="0" applyNumberFormat="1" applyFont="1" applyBorder="1" applyAlignment="1">
      <alignment vertical="top" wrapText="1"/>
    </xf>
    <xf numFmtId="49" fontId="2" fillId="0" borderId="35" xfId="0" applyNumberFormat="1" applyFont="1" applyBorder="1" applyAlignment="1">
      <alignment vertical="top" wrapText="1"/>
    </xf>
    <xf numFmtId="2" fontId="2" fillId="0" borderId="5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14" xfId="0" applyNumberFormat="1" applyFont="1" applyBorder="1" applyAlignment="1">
      <alignment horizontal="left" vertical="center" indent="1"/>
    </xf>
    <xf numFmtId="49" fontId="1" fillId="0" borderId="3" xfId="0" applyNumberFormat="1" applyFont="1" applyBorder="1" applyAlignment="1">
      <alignment horizontal="left" vertical="center" indent="1"/>
    </xf>
    <xf numFmtId="49" fontId="1" fillId="0" borderId="4" xfId="0" applyNumberFormat="1" applyFont="1" applyBorder="1" applyAlignment="1">
      <alignment horizontal="left" vertical="center" indent="1"/>
    </xf>
    <xf numFmtId="49" fontId="1" fillId="0" borderId="5" xfId="0" applyNumberFormat="1" applyFont="1" applyBorder="1" applyAlignment="1">
      <alignment horizontal="left" vertical="center" indent="1"/>
    </xf>
    <xf numFmtId="49" fontId="1" fillId="0" borderId="94" xfId="0" applyNumberFormat="1" applyFont="1" applyBorder="1" applyAlignment="1">
      <alignment horizontal="left" vertical="center" inden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/>
    </xf>
    <xf numFmtId="49" fontId="1" fillId="0" borderId="95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9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49" fontId="1" fillId="0" borderId="55" xfId="0" applyNumberFormat="1" applyFont="1" applyBorder="1" applyAlignment="1">
      <alignment horizontal="center"/>
    </xf>
    <xf numFmtId="49" fontId="1" fillId="0" borderId="90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81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2" xfId="0" applyBorder="1" applyAlignment="1">
      <alignment/>
    </xf>
    <xf numFmtId="0" fontId="0" fillId="0" borderId="2" xfId="0" applyBorder="1" applyAlignment="1">
      <alignment/>
    </xf>
    <xf numFmtId="49" fontId="3" fillId="0" borderId="72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0" fillId="0" borderId="39" xfId="0" applyBorder="1" applyAlignment="1">
      <alignment horizontal="center"/>
    </xf>
    <xf numFmtId="14" fontId="8" fillId="0" borderId="33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center" vertical="center"/>
    </xf>
    <xf numFmtId="4" fontId="2" fillId="0" borderId="90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49" fontId="2" fillId="0" borderId="93" xfId="0" applyNumberFormat="1" applyFont="1" applyBorder="1" applyAlignment="1">
      <alignment horizontal="left" vertical="center"/>
    </xf>
    <xf numFmtId="49" fontId="2" fillId="0" borderId="48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2" fontId="2" fillId="0" borderId="93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41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showGridLines="0" tabSelected="1" workbookViewId="0" topLeftCell="A1">
      <selection activeCell="A18" sqref="A18:I19"/>
    </sheetView>
  </sheetViews>
  <sheetFormatPr defaultColWidth="9.140625" defaultRowHeight="12.75"/>
  <cols>
    <col min="1" max="1" width="2.00390625" style="1" customWidth="1"/>
    <col min="2" max="2" width="4.8515625" style="2" customWidth="1"/>
    <col min="3" max="3" width="3.57421875" style="2" customWidth="1"/>
    <col min="4" max="4" width="6.57421875" style="2" customWidth="1"/>
    <col min="5" max="5" width="5.140625" style="2" customWidth="1"/>
    <col min="6" max="6" width="4.140625" style="2" customWidth="1"/>
    <col min="7" max="7" width="5.8515625" style="1" customWidth="1"/>
    <col min="8" max="8" width="7.28125" style="1" customWidth="1"/>
    <col min="9" max="9" width="10.140625" style="1" customWidth="1"/>
    <col min="10" max="10" width="1.1484375" style="1" customWidth="1"/>
    <col min="11" max="11" width="6.28125" style="1" customWidth="1"/>
    <col min="12" max="12" width="3.00390625" style="1" customWidth="1"/>
    <col min="13" max="13" width="6.8515625" style="1" customWidth="1"/>
    <col min="14" max="14" width="9.28125" style="1" customWidth="1"/>
    <col min="15" max="15" width="6.7109375" style="1" customWidth="1"/>
    <col min="16" max="16" width="5.8515625" style="1" customWidth="1"/>
    <col min="17" max="17" width="8.57421875" style="1" customWidth="1"/>
    <col min="18" max="18" width="9.28125" style="1" customWidth="1"/>
    <col min="19" max="19" width="7.8515625" style="1" customWidth="1"/>
    <col min="20" max="20" width="10.57421875" style="1" customWidth="1"/>
    <col min="21" max="21" width="7.57421875" style="1" customWidth="1"/>
    <col min="22" max="22" width="1.421875" style="1" customWidth="1"/>
    <col min="23" max="16384" width="9.140625" style="1" customWidth="1"/>
  </cols>
  <sheetData>
    <row r="1" spans="6:18" ht="12" customHeight="1">
      <c r="F1" s="147" t="s">
        <v>121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4"/>
    </row>
    <row r="2" spans="6:18" ht="16.5" customHeight="1" thickBot="1">
      <c r="F2" s="145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40"/>
    </row>
    <row r="3" spans="2:19" s="6" customFormat="1" ht="15.75" customHeight="1" thickBot="1">
      <c r="B3" s="142" t="s">
        <v>135</v>
      </c>
      <c r="C3" s="142"/>
      <c r="D3" s="142"/>
      <c r="E3" s="142" t="s">
        <v>169</v>
      </c>
      <c r="F3" s="142"/>
      <c r="G3" s="32"/>
      <c r="H3" s="33"/>
      <c r="I3" s="141">
        <f ca="1">NOW()</f>
        <v>38559.561838773145</v>
      </c>
      <c r="J3" s="141"/>
      <c r="K3" s="141"/>
      <c r="L3" s="142" t="s">
        <v>29</v>
      </c>
      <c r="M3" s="142"/>
      <c r="N3" s="142"/>
      <c r="O3" s="142"/>
      <c r="P3" s="142"/>
      <c r="R3" s="7" t="s">
        <v>128</v>
      </c>
      <c r="S3" s="8"/>
    </row>
    <row r="4" spans="1:19" ht="18" customHeight="1">
      <c r="A4" s="222" t="s">
        <v>132</v>
      </c>
      <c r="B4" s="223"/>
      <c r="C4" s="223"/>
      <c r="D4" s="223"/>
      <c r="E4" s="223"/>
      <c r="F4" s="223"/>
      <c r="G4" s="223"/>
      <c r="H4" s="223"/>
      <c r="I4" s="224"/>
      <c r="J4" s="199"/>
      <c r="K4" s="143" t="s">
        <v>50</v>
      </c>
      <c r="L4" s="186"/>
      <c r="M4" s="186"/>
      <c r="N4" s="186"/>
      <c r="O4" s="186"/>
      <c r="P4" s="186"/>
      <c r="Q4" s="186"/>
      <c r="R4" s="187"/>
      <c r="S4" s="3"/>
    </row>
    <row r="5" spans="1:19" ht="13.5" customHeight="1">
      <c r="A5" s="225" t="s">
        <v>34</v>
      </c>
      <c r="B5" s="226"/>
      <c r="C5" s="226"/>
      <c r="D5" s="226"/>
      <c r="E5" s="171" t="s">
        <v>18</v>
      </c>
      <c r="F5" s="171" t="s">
        <v>19</v>
      </c>
      <c r="G5" s="171" t="s">
        <v>47</v>
      </c>
      <c r="H5" s="169" t="s">
        <v>20</v>
      </c>
      <c r="I5" s="172" t="s">
        <v>46</v>
      </c>
      <c r="J5" s="199"/>
      <c r="K5" s="188" t="s">
        <v>34</v>
      </c>
      <c r="L5" s="189"/>
      <c r="M5" s="190"/>
      <c r="N5" s="171" t="s">
        <v>18</v>
      </c>
      <c r="O5" s="171" t="s">
        <v>19</v>
      </c>
      <c r="P5" s="171" t="s">
        <v>47</v>
      </c>
      <c r="Q5" s="169" t="s">
        <v>20</v>
      </c>
      <c r="R5" s="172" t="s">
        <v>46</v>
      </c>
      <c r="S5" s="3"/>
    </row>
    <row r="6" spans="1:19" ht="13.5" customHeight="1">
      <c r="A6" s="225"/>
      <c r="B6" s="226"/>
      <c r="C6" s="226"/>
      <c r="D6" s="226"/>
      <c r="E6" s="171"/>
      <c r="F6" s="171"/>
      <c r="G6" s="171"/>
      <c r="H6" s="170"/>
      <c r="I6" s="173"/>
      <c r="J6" s="199"/>
      <c r="K6" s="191"/>
      <c r="L6" s="192"/>
      <c r="M6" s="193"/>
      <c r="N6" s="171"/>
      <c r="O6" s="171"/>
      <c r="P6" s="171"/>
      <c r="Q6" s="170"/>
      <c r="R6" s="173"/>
      <c r="S6" s="12"/>
    </row>
    <row r="7" spans="1:19" ht="12.75" customHeight="1">
      <c r="A7" s="201" t="s">
        <v>0</v>
      </c>
      <c r="B7" s="202"/>
      <c r="C7" s="202"/>
      <c r="D7" s="11" t="s">
        <v>27</v>
      </c>
      <c r="E7" s="24">
        <v>0.8</v>
      </c>
      <c r="F7" s="24">
        <f>E7+'Pág. 2'!K32</f>
        <v>3.2</v>
      </c>
      <c r="G7" s="24">
        <f>F7+'Pág. 2'!K37</f>
        <v>5.6</v>
      </c>
      <c r="H7" s="23">
        <f>F7+'Pág. 2'!K35</f>
        <v>6</v>
      </c>
      <c r="I7" s="89">
        <f>G7+'Pág. 2'!K35</f>
        <v>8.399999999999999</v>
      </c>
      <c r="J7" s="199"/>
      <c r="K7" s="201" t="s">
        <v>0</v>
      </c>
      <c r="L7" s="202"/>
      <c r="M7" s="11" t="s">
        <v>27</v>
      </c>
      <c r="N7" s="90">
        <v>0.55</v>
      </c>
      <c r="O7" s="90">
        <f>N7+'Pág. 2'!K32</f>
        <v>2.95</v>
      </c>
      <c r="P7" s="23">
        <f>O7+'Pág. 2'!K37</f>
        <v>5.35</v>
      </c>
      <c r="Q7" s="23">
        <f>O7+'Pág. 2'!K35</f>
        <v>5.75</v>
      </c>
      <c r="R7" s="91">
        <f>P7+'Pág. 2'!K35</f>
        <v>8.149999999999999</v>
      </c>
      <c r="S7" s="12"/>
    </row>
    <row r="8" spans="1:19" ht="12.75" customHeight="1">
      <c r="A8" s="213" t="s">
        <v>37</v>
      </c>
      <c r="B8" s="198"/>
      <c r="C8" s="10" t="s">
        <v>27</v>
      </c>
      <c r="D8" s="11" t="s">
        <v>41</v>
      </c>
      <c r="E8" s="24">
        <v>1.05</v>
      </c>
      <c r="F8" s="24">
        <f>E8+'Pág. 2'!K32</f>
        <v>3.45</v>
      </c>
      <c r="G8" s="24">
        <f>F8+'Pág. 2'!K37</f>
        <v>5.85</v>
      </c>
      <c r="H8" s="23">
        <f>F8+'Pág. 2'!K35</f>
        <v>6.25</v>
      </c>
      <c r="I8" s="89">
        <f>G8+'Pág. 2'!K35</f>
        <v>8.649999999999999</v>
      </c>
      <c r="J8" s="199"/>
      <c r="K8" s="9" t="s">
        <v>48</v>
      </c>
      <c r="L8" s="10" t="s">
        <v>27</v>
      </c>
      <c r="M8" s="11" t="s">
        <v>41</v>
      </c>
      <c r="N8" s="90">
        <v>0.8</v>
      </c>
      <c r="O8" s="90">
        <f>N8+'Pág. 2'!K32</f>
        <v>3.2</v>
      </c>
      <c r="P8" s="23">
        <f>O8+'Pág. 2'!K37</f>
        <v>5.6</v>
      </c>
      <c r="Q8" s="23">
        <f>O8+'Pág. 2'!K35</f>
        <v>6</v>
      </c>
      <c r="R8" s="91">
        <f>P8+'Pág. 2'!K35</f>
        <v>8.399999999999999</v>
      </c>
      <c r="S8" s="12"/>
    </row>
    <row r="9" spans="1:19" ht="12.75" customHeight="1">
      <c r="A9" s="213" t="s">
        <v>37</v>
      </c>
      <c r="B9" s="198"/>
      <c r="C9" s="10" t="s">
        <v>35</v>
      </c>
      <c r="D9" s="11" t="s">
        <v>38</v>
      </c>
      <c r="E9" s="24">
        <v>1.65</v>
      </c>
      <c r="F9" s="24">
        <f>E9+'Pág. 2'!K32</f>
        <v>4.05</v>
      </c>
      <c r="G9" s="24">
        <f>F9+'Pág. 2'!K37</f>
        <v>6.449999999999999</v>
      </c>
      <c r="H9" s="23">
        <f>F9+'Pág. 2'!K35</f>
        <v>6.85</v>
      </c>
      <c r="I9" s="89">
        <f>G9+'Pág. 2'!K35</f>
        <v>9.25</v>
      </c>
      <c r="J9" s="199"/>
      <c r="K9" s="9" t="s">
        <v>48</v>
      </c>
      <c r="L9" s="10" t="s">
        <v>35</v>
      </c>
      <c r="M9" s="11" t="s">
        <v>38</v>
      </c>
      <c r="N9" s="90">
        <v>1.25</v>
      </c>
      <c r="O9" s="90">
        <f>N9+'Pág. 2'!K32</f>
        <v>3.65</v>
      </c>
      <c r="P9" s="23">
        <f>O9+'Pág. 2'!K37</f>
        <v>6.05</v>
      </c>
      <c r="Q9" s="23">
        <f>O9+'Pág. 2'!K35</f>
        <v>6.449999999999999</v>
      </c>
      <c r="R9" s="91">
        <f>P9+'Pág. 2'!K35</f>
        <v>8.85</v>
      </c>
      <c r="S9" s="12"/>
    </row>
    <row r="10" spans="1:19" ht="12.75" customHeight="1">
      <c r="A10" s="213" t="s">
        <v>37</v>
      </c>
      <c r="B10" s="198"/>
      <c r="C10" s="10" t="s">
        <v>28</v>
      </c>
      <c r="D10" s="11" t="s">
        <v>55</v>
      </c>
      <c r="E10" s="24">
        <v>1.85</v>
      </c>
      <c r="F10" s="24">
        <f>E10+'Pág. 2'!K32</f>
        <v>4.25</v>
      </c>
      <c r="G10" s="24">
        <f>F10+'Pág. 2'!K37</f>
        <v>6.65</v>
      </c>
      <c r="H10" s="23">
        <f>F10+'Pág. 2'!K35</f>
        <v>7.05</v>
      </c>
      <c r="I10" s="89">
        <f>G10+'Pág. 2'!K35</f>
        <v>9.45</v>
      </c>
      <c r="J10" s="199"/>
      <c r="K10" s="9" t="s">
        <v>48</v>
      </c>
      <c r="L10" s="10" t="s">
        <v>28</v>
      </c>
      <c r="M10" s="11" t="s">
        <v>55</v>
      </c>
      <c r="N10" s="90">
        <v>1.5</v>
      </c>
      <c r="O10" s="90">
        <f>N10+'Pág. 2'!K32</f>
        <v>3.9</v>
      </c>
      <c r="P10" s="23">
        <f>O10+'Pág. 2'!K37</f>
        <v>6.3</v>
      </c>
      <c r="Q10" s="23">
        <f>O10+'Pág. 2'!K35</f>
        <v>6.699999999999999</v>
      </c>
      <c r="R10" s="91">
        <f>P10+'Pág. 2'!K35</f>
        <v>9.1</v>
      </c>
      <c r="S10" s="12"/>
    </row>
    <row r="11" spans="1:19" ht="12.75" customHeight="1">
      <c r="A11" s="213" t="s">
        <v>37</v>
      </c>
      <c r="B11" s="198"/>
      <c r="C11" s="10" t="s">
        <v>52</v>
      </c>
      <c r="D11" s="11" t="s">
        <v>56</v>
      </c>
      <c r="E11" s="24">
        <v>2.3</v>
      </c>
      <c r="F11" s="24">
        <f>E11+'Pág. 2'!K32</f>
        <v>4.699999999999999</v>
      </c>
      <c r="G11" s="24">
        <f>F11+'Pág. 2'!K37</f>
        <v>7.1</v>
      </c>
      <c r="H11" s="23">
        <f>F11+'Pág. 2'!K35</f>
        <v>7.499999999999999</v>
      </c>
      <c r="I11" s="89">
        <f>G11+'Pág. 2'!K35</f>
        <v>9.899999999999999</v>
      </c>
      <c r="J11" s="199"/>
      <c r="K11" s="9" t="s">
        <v>48</v>
      </c>
      <c r="L11" s="10" t="s">
        <v>52</v>
      </c>
      <c r="M11" s="11" t="s">
        <v>56</v>
      </c>
      <c r="N11" s="90">
        <v>1.7</v>
      </c>
      <c r="O11" s="90">
        <f>N11+'Pág. 2'!K32</f>
        <v>4.1</v>
      </c>
      <c r="P11" s="23">
        <f>O11+'Pág. 2'!K37</f>
        <v>6.5</v>
      </c>
      <c r="Q11" s="23">
        <f>O11+'Pág. 2'!K35</f>
        <v>6.8999999999999995</v>
      </c>
      <c r="R11" s="91">
        <f>P11+'Pág. 2'!K35</f>
        <v>9.3</v>
      </c>
      <c r="S11" s="12"/>
    </row>
    <row r="12" spans="1:19" ht="12.75" customHeight="1">
      <c r="A12" s="213" t="s">
        <v>37</v>
      </c>
      <c r="B12" s="198"/>
      <c r="C12" s="10" t="s">
        <v>53</v>
      </c>
      <c r="D12" s="11" t="s">
        <v>40</v>
      </c>
      <c r="E12" s="24">
        <v>2.55</v>
      </c>
      <c r="F12" s="24">
        <f>E12+'Pág. 2'!K32</f>
        <v>4.949999999999999</v>
      </c>
      <c r="G12" s="24">
        <f>F12+'Pág. 2'!K37</f>
        <v>7.35</v>
      </c>
      <c r="H12" s="23">
        <f>F12+'Pág. 2'!K35</f>
        <v>7.749999999999999</v>
      </c>
      <c r="I12" s="89">
        <f>G12+'Pág. 2'!K35</f>
        <v>10.149999999999999</v>
      </c>
      <c r="J12" s="199"/>
      <c r="K12" s="9" t="s">
        <v>48</v>
      </c>
      <c r="L12" s="10" t="s">
        <v>53</v>
      </c>
      <c r="M12" s="11" t="s">
        <v>40</v>
      </c>
      <c r="N12" s="90">
        <v>1.95</v>
      </c>
      <c r="O12" s="90">
        <f>N12+'Pág. 2'!K32</f>
        <v>4.35</v>
      </c>
      <c r="P12" s="23">
        <f>O12+'Pág. 2'!K37</f>
        <v>6.75</v>
      </c>
      <c r="Q12" s="23">
        <f>O12+'Pág. 2'!K35</f>
        <v>7.1499999999999995</v>
      </c>
      <c r="R12" s="91">
        <f>P12+'Pág. 2'!K35</f>
        <v>9.55</v>
      </c>
      <c r="S12" s="12"/>
    </row>
    <row r="13" spans="1:19" ht="12.75" customHeight="1">
      <c r="A13" s="213" t="s">
        <v>37</v>
      </c>
      <c r="B13" s="198"/>
      <c r="C13" s="10" t="s">
        <v>36</v>
      </c>
      <c r="D13" s="11" t="s">
        <v>77</v>
      </c>
      <c r="E13" s="24">
        <v>2.9</v>
      </c>
      <c r="F13" s="24">
        <f>E13+'Pág. 2'!K32</f>
        <v>5.3</v>
      </c>
      <c r="G13" s="24">
        <f>F13+'Pág. 2'!K37</f>
        <v>7.699999999999999</v>
      </c>
      <c r="H13" s="23">
        <f>F13+'Pág. 2'!K35</f>
        <v>8.1</v>
      </c>
      <c r="I13" s="89">
        <f>G13+'Pág. 2'!K35</f>
        <v>10.5</v>
      </c>
      <c r="J13" s="199"/>
      <c r="K13" s="9" t="s">
        <v>48</v>
      </c>
      <c r="L13" s="10" t="s">
        <v>36</v>
      </c>
      <c r="M13" s="11" t="s">
        <v>77</v>
      </c>
      <c r="N13" s="90">
        <v>2.35</v>
      </c>
      <c r="O13" s="90">
        <f>N13+'Pág. 2'!K32</f>
        <v>4.75</v>
      </c>
      <c r="P13" s="23">
        <f>O13+'Pág. 2'!K37</f>
        <v>7.15</v>
      </c>
      <c r="Q13" s="23">
        <f>O13+'Pág. 2'!K35</f>
        <v>7.55</v>
      </c>
      <c r="R13" s="91">
        <f>P13+'Pág. 2'!K35</f>
        <v>9.95</v>
      </c>
      <c r="S13" s="12"/>
    </row>
    <row r="14" spans="1:19" ht="12.75" customHeight="1">
      <c r="A14" s="213" t="s">
        <v>37</v>
      </c>
      <c r="B14" s="198"/>
      <c r="C14" s="10" t="s">
        <v>78</v>
      </c>
      <c r="D14" s="11" t="s">
        <v>79</v>
      </c>
      <c r="E14" s="24">
        <v>3.2</v>
      </c>
      <c r="F14" s="24">
        <f>E14+'Pág. 2'!K32</f>
        <v>5.6</v>
      </c>
      <c r="G14" s="24">
        <f>F14+'Pág. 2'!K37</f>
        <v>8</v>
      </c>
      <c r="H14" s="23">
        <f>F14+'Pág. 2'!K35</f>
        <v>8.399999999999999</v>
      </c>
      <c r="I14" s="89">
        <f>G14+'Pág. 2'!K35</f>
        <v>10.8</v>
      </c>
      <c r="J14" s="199"/>
      <c r="K14" s="9" t="s">
        <v>48</v>
      </c>
      <c r="L14" s="10" t="s">
        <v>78</v>
      </c>
      <c r="M14" s="11" t="s">
        <v>79</v>
      </c>
      <c r="N14" s="90">
        <v>2.65</v>
      </c>
      <c r="O14" s="90">
        <f>N14+'Pág. 2'!K32</f>
        <v>5.05</v>
      </c>
      <c r="P14" s="23">
        <f>O14+'Pág. 2'!K37</f>
        <v>7.449999999999999</v>
      </c>
      <c r="Q14" s="23">
        <f>O14+'Pág. 2'!K35</f>
        <v>7.85</v>
      </c>
      <c r="R14" s="91">
        <f>P14+'Pág. 2'!K35</f>
        <v>10.25</v>
      </c>
      <c r="S14" s="12"/>
    </row>
    <row r="15" spans="1:19" ht="12.75" customHeight="1">
      <c r="A15" s="213" t="s">
        <v>37</v>
      </c>
      <c r="B15" s="198"/>
      <c r="C15" s="10" t="s">
        <v>80</v>
      </c>
      <c r="D15" s="11" t="s">
        <v>81</v>
      </c>
      <c r="E15" s="24">
        <v>3.55</v>
      </c>
      <c r="F15" s="24">
        <f>E15+'Pág. 2'!K32</f>
        <v>5.949999999999999</v>
      </c>
      <c r="G15" s="24">
        <f>F15+'Pág. 2'!K37</f>
        <v>8.35</v>
      </c>
      <c r="H15" s="23">
        <f>F15+'Pág. 2'!K35</f>
        <v>8.75</v>
      </c>
      <c r="I15" s="89">
        <f>G15+'Pág. 2'!K35</f>
        <v>11.149999999999999</v>
      </c>
      <c r="J15" s="199"/>
      <c r="K15" s="9" t="s">
        <v>48</v>
      </c>
      <c r="L15" s="10" t="s">
        <v>80</v>
      </c>
      <c r="M15" s="11" t="s">
        <v>81</v>
      </c>
      <c r="N15" s="90">
        <v>2.95</v>
      </c>
      <c r="O15" s="90">
        <f>N15+'Pág. 2'!K32</f>
        <v>5.35</v>
      </c>
      <c r="P15" s="23">
        <f>O15+'Pág. 2'!K37</f>
        <v>7.75</v>
      </c>
      <c r="Q15" s="23">
        <f>O15+'Pág. 2'!K35</f>
        <v>8.149999999999999</v>
      </c>
      <c r="R15" s="91">
        <f>P15+'Pág. 2'!K35</f>
        <v>10.55</v>
      </c>
      <c r="S15" s="12"/>
    </row>
    <row r="16" spans="1:19" ht="12.75" customHeight="1">
      <c r="A16" s="213" t="s">
        <v>37</v>
      </c>
      <c r="B16" s="198"/>
      <c r="C16" s="10" t="s">
        <v>82</v>
      </c>
      <c r="D16" s="11" t="s">
        <v>83</v>
      </c>
      <c r="E16" s="24">
        <v>3.85</v>
      </c>
      <c r="F16" s="24">
        <f>E16+'Pág. 2'!K32</f>
        <v>6.25</v>
      </c>
      <c r="G16" s="24">
        <f>F16+'Pág. 2'!K37</f>
        <v>8.65</v>
      </c>
      <c r="H16" s="23">
        <f>F16+'Pág. 2'!K35</f>
        <v>9.05</v>
      </c>
      <c r="I16" s="89">
        <f>G16+'Pág. 2'!K35</f>
        <v>11.45</v>
      </c>
      <c r="J16" s="199"/>
      <c r="K16" s="9" t="s">
        <v>48</v>
      </c>
      <c r="L16" s="10" t="s">
        <v>82</v>
      </c>
      <c r="M16" s="11" t="s">
        <v>83</v>
      </c>
      <c r="N16" s="90">
        <v>3.25</v>
      </c>
      <c r="O16" s="90">
        <f>N16+'Pág. 2'!K32</f>
        <v>5.65</v>
      </c>
      <c r="P16" s="23">
        <f>O16+'Pág. 2'!K37</f>
        <v>8.05</v>
      </c>
      <c r="Q16" s="23">
        <f>O16+'Pág. 2'!K35</f>
        <v>8.45</v>
      </c>
      <c r="R16" s="91">
        <f>P16+'Pág. 2'!K35</f>
        <v>10.850000000000001</v>
      </c>
      <c r="S16" s="12"/>
    </row>
    <row r="17" spans="1:19" ht="12.75" customHeight="1">
      <c r="A17" s="213" t="s">
        <v>37</v>
      </c>
      <c r="B17" s="198"/>
      <c r="C17" s="10" t="s">
        <v>84</v>
      </c>
      <c r="D17" s="11" t="s">
        <v>39</v>
      </c>
      <c r="E17" s="24">
        <v>4.2</v>
      </c>
      <c r="F17" s="24">
        <f>E17+'Pág. 2'!K32</f>
        <v>6.6</v>
      </c>
      <c r="G17" s="24">
        <f>F17+'Pág. 2'!K37</f>
        <v>9</v>
      </c>
      <c r="H17" s="23">
        <f>F17+'Pág. 2'!K35</f>
        <v>9.399999999999999</v>
      </c>
      <c r="I17" s="89">
        <f>G17+'Pág. 2'!K35</f>
        <v>11.8</v>
      </c>
      <c r="J17" s="199"/>
      <c r="K17" s="9" t="s">
        <v>48</v>
      </c>
      <c r="L17" s="10" t="s">
        <v>84</v>
      </c>
      <c r="M17" s="11" t="s">
        <v>39</v>
      </c>
      <c r="N17" s="90">
        <v>3.7</v>
      </c>
      <c r="O17" s="90">
        <f>N17+'Pág. 2'!K32</f>
        <v>6.1</v>
      </c>
      <c r="P17" s="23">
        <f>O17+'Pág. 2'!K37</f>
        <v>8.5</v>
      </c>
      <c r="Q17" s="23">
        <f>O17+'Pág. 2'!K35</f>
        <v>8.899999999999999</v>
      </c>
      <c r="R17" s="91">
        <f>P17+'Pág. 2'!K35</f>
        <v>11.3</v>
      </c>
      <c r="S17" s="12"/>
    </row>
    <row r="18" spans="1:19" ht="12.75" customHeight="1">
      <c r="A18" s="214" t="s">
        <v>45</v>
      </c>
      <c r="B18" s="215"/>
      <c r="C18" s="215"/>
      <c r="D18" s="215"/>
      <c r="E18" s="215"/>
      <c r="F18" s="215"/>
      <c r="G18" s="215"/>
      <c r="H18" s="215"/>
      <c r="I18" s="216"/>
      <c r="J18" s="200"/>
      <c r="K18" s="163" t="s">
        <v>45</v>
      </c>
      <c r="L18" s="164"/>
      <c r="M18" s="164"/>
      <c r="N18" s="164"/>
      <c r="O18" s="164"/>
      <c r="P18" s="164"/>
      <c r="Q18" s="164"/>
      <c r="R18" s="165"/>
      <c r="S18" s="12"/>
    </row>
    <row r="19" spans="1:19" ht="12.75" customHeight="1" thickBot="1">
      <c r="A19" s="217"/>
      <c r="B19" s="218"/>
      <c r="C19" s="218"/>
      <c r="D19" s="218"/>
      <c r="E19" s="218"/>
      <c r="F19" s="218"/>
      <c r="G19" s="218"/>
      <c r="H19" s="218"/>
      <c r="I19" s="219"/>
      <c r="J19" s="199"/>
      <c r="K19" s="166"/>
      <c r="L19" s="167"/>
      <c r="M19" s="167"/>
      <c r="N19" s="167"/>
      <c r="O19" s="167"/>
      <c r="P19" s="167"/>
      <c r="Q19" s="167"/>
      <c r="R19" s="168"/>
      <c r="S19" s="12"/>
    </row>
    <row r="20" spans="7:19" ht="6" customHeight="1" thickBot="1">
      <c r="G20" s="3"/>
      <c r="H20" s="13"/>
      <c r="I20" s="13"/>
      <c r="J20" s="13"/>
      <c r="K20" s="14"/>
      <c r="L20" s="14"/>
      <c r="M20" s="14"/>
      <c r="N20" s="14"/>
      <c r="O20" s="14"/>
      <c r="P20" s="14"/>
      <c r="Q20" s="14"/>
      <c r="R20" s="14"/>
      <c r="S20" s="12"/>
    </row>
    <row r="21" spans="1:19" s="15" customFormat="1" ht="14.25" customHeight="1">
      <c r="A21" s="151" t="s">
        <v>51</v>
      </c>
      <c r="B21" s="149"/>
      <c r="C21" s="149"/>
      <c r="D21" s="149"/>
      <c r="E21" s="149"/>
      <c r="F21" s="149"/>
      <c r="G21" s="149"/>
      <c r="H21" s="149"/>
      <c r="I21" s="146"/>
      <c r="J21" s="160"/>
      <c r="K21" s="151" t="s">
        <v>76</v>
      </c>
      <c r="L21" s="149"/>
      <c r="M21" s="149"/>
      <c r="N21" s="149"/>
      <c r="O21" s="149"/>
      <c r="P21" s="149"/>
      <c r="Q21" s="149"/>
      <c r="R21" s="146"/>
      <c r="S21" s="12"/>
    </row>
    <row r="22" spans="1:19" s="15" customFormat="1" ht="28.5" customHeight="1">
      <c r="A22" s="220" t="s">
        <v>24</v>
      </c>
      <c r="B22" s="221"/>
      <c r="C22" s="221"/>
      <c r="D22" s="221"/>
      <c r="E22" s="180" t="s">
        <v>58</v>
      </c>
      <c r="F22" s="181"/>
      <c r="G22" s="181"/>
      <c r="H22" s="181"/>
      <c r="I22" s="182"/>
      <c r="J22" s="160"/>
      <c r="K22" s="174" t="s">
        <v>24</v>
      </c>
      <c r="L22" s="175"/>
      <c r="M22" s="176"/>
      <c r="N22" s="183" t="s">
        <v>107</v>
      </c>
      <c r="O22" s="184"/>
      <c r="P22" s="185"/>
      <c r="Q22" s="183" t="s">
        <v>49</v>
      </c>
      <c r="R22" s="203"/>
      <c r="S22" s="12"/>
    </row>
    <row r="23" spans="1:19" s="15" customFormat="1" ht="16.5" customHeight="1">
      <c r="A23" s="206" t="s">
        <v>0</v>
      </c>
      <c r="B23" s="207"/>
      <c r="C23" s="207"/>
      <c r="D23" s="18" t="s">
        <v>27</v>
      </c>
      <c r="E23" s="154">
        <v>0.55</v>
      </c>
      <c r="F23" s="155"/>
      <c r="G23" s="155"/>
      <c r="H23" s="155"/>
      <c r="I23" s="156"/>
      <c r="J23" s="160"/>
      <c r="K23" s="177"/>
      <c r="L23" s="178"/>
      <c r="M23" s="179"/>
      <c r="N23" s="153"/>
      <c r="O23" s="152"/>
      <c r="P23" s="150"/>
      <c r="Q23" s="204"/>
      <c r="R23" s="205"/>
      <c r="S23" s="12"/>
    </row>
    <row r="24" spans="1:19" s="15" customFormat="1" ht="12.75" customHeight="1">
      <c r="A24" s="206" t="s">
        <v>37</v>
      </c>
      <c r="B24" s="207"/>
      <c r="C24" s="14" t="s">
        <v>27</v>
      </c>
      <c r="D24" s="18" t="s">
        <v>41</v>
      </c>
      <c r="E24" s="154">
        <v>0.8</v>
      </c>
      <c r="F24" s="155"/>
      <c r="G24" s="155"/>
      <c r="H24" s="155"/>
      <c r="I24" s="156"/>
      <c r="J24" s="160"/>
      <c r="K24" s="161" t="s">
        <v>0</v>
      </c>
      <c r="L24" s="162"/>
      <c r="M24" s="35" t="s">
        <v>27</v>
      </c>
      <c r="N24" s="71"/>
      <c r="O24" s="92">
        <v>0.76</v>
      </c>
      <c r="P24" s="93"/>
      <c r="Q24" s="94">
        <v>1</v>
      </c>
      <c r="R24" s="95"/>
      <c r="S24" s="12"/>
    </row>
    <row r="25" spans="1:19" s="15" customFormat="1" ht="12.75" customHeight="1">
      <c r="A25" s="206" t="s">
        <v>37</v>
      </c>
      <c r="B25" s="207"/>
      <c r="C25" s="14" t="s">
        <v>35</v>
      </c>
      <c r="D25" s="18" t="s">
        <v>38</v>
      </c>
      <c r="E25" s="154">
        <v>1.25</v>
      </c>
      <c r="F25" s="155"/>
      <c r="G25" s="155"/>
      <c r="H25" s="155"/>
      <c r="I25" s="156"/>
      <c r="J25" s="160"/>
      <c r="K25" s="9" t="s">
        <v>48</v>
      </c>
      <c r="L25" s="34" t="s">
        <v>27</v>
      </c>
      <c r="M25" s="36" t="s">
        <v>41</v>
      </c>
      <c r="N25" s="72"/>
      <c r="O25" s="96">
        <v>1</v>
      </c>
      <c r="P25" s="97"/>
      <c r="Q25" s="98">
        <v>1.31</v>
      </c>
      <c r="R25" s="99"/>
      <c r="S25" s="12"/>
    </row>
    <row r="26" spans="1:19" s="15" customFormat="1" ht="12.75" customHeight="1">
      <c r="A26" s="206" t="s">
        <v>37</v>
      </c>
      <c r="B26" s="207"/>
      <c r="C26" s="14" t="s">
        <v>28</v>
      </c>
      <c r="D26" s="18" t="s">
        <v>55</v>
      </c>
      <c r="E26" s="154">
        <v>1.5</v>
      </c>
      <c r="F26" s="155"/>
      <c r="G26" s="155"/>
      <c r="H26" s="155"/>
      <c r="I26" s="156"/>
      <c r="J26" s="160"/>
      <c r="K26" s="9" t="s">
        <v>48</v>
      </c>
      <c r="L26" s="34" t="s">
        <v>35</v>
      </c>
      <c r="M26" s="36" t="s">
        <v>38</v>
      </c>
      <c r="N26" s="72"/>
      <c r="O26" s="96">
        <v>1.57</v>
      </c>
      <c r="P26" s="97"/>
      <c r="Q26" s="98">
        <v>2.06</v>
      </c>
      <c r="R26" s="99"/>
      <c r="S26" s="12"/>
    </row>
    <row r="27" spans="1:19" s="15" customFormat="1" ht="12.75" customHeight="1">
      <c r="A27" s="206" t="s">
        <v>37</v>
      </c>
      <c r="B27" s="207"/>
      <c r="C27" s="14" t="s">
        <v>52</v>
      </c>
      <c r="D27" s="18" t="s">
        <v>56</v>
      </c>
      <c r="E27" s="154">
        <v>1.7</v>
      </c>
      <c r="F27" s="155"/>
      <c r="G27" s="155"/>
      <c r="H27" s="155"/>
      <c r="I27" s="156"/>
      <c r="J27" s="160"/>
      <c r="K27" s="9" t="s">
        <v>48</v>
      </c>
      <c r="L27" s="34" t="s">
        <v>28</v>
      </c>
      <c r="M27" s="36" t="s">
        <v>55</v>
      </c>
      <c r="N27" s="72"/>
      <c r="O27" s="96">
        <v>1.76</v>
      </c>
      <c r="P27" s="97"/>
      <c r="Q27" s="98">
        <v>2.31</v>
      </c>
      <c r="R27" s="99"/>
      <c r="S27" s="12"/>
    </row>
    <row r="28" spans="1:19" ht="12" customHeight="1">
      <c r="A28" s="206" t="s">
        <v>37</v>
      </c>
      <c r="B28" s="207"/>
      <c r="C28" s="14" t="s">
        <v>53</v>
      </c>
      <c r="D28" s="18" t="s">
        <v>40</v>
      </c>
      <c r="E28" s="154">
        <v>1.95</v>
      </c>
      <c r="F28" s="155"/>
      <c r="G28" s="155"/>
      <c r="H28" s="155"/>
      <c r="I28" s="156"/>
      <c r="J28" s="13"/>
      <c r="K28" s="38" t="s">
        <v>48</v>
      </c>
      <c r="L28" s="39" t="s">
        <v>52</v>
      </c>
      <c r="M28" s="40" t="s">
        <v>56</v>
      </c>
      <c r="N28" s="73"/>
      <c r="O28" s="96">
        <v>2.19</v>
      </c>
      <c r="P28" s="97"/>
      <c r="Q28" s="98">
        <v>2.88</v>
      </c>
      <c r="R28" s="99"/>
      <c r="S28" s="3"/>
    </row>
    <row r="29" spans="1:19" ht="13.5" customHeight="1">
      <c r="A29" s="206" t="s">
        <v>37</v>
      </c>
      <c r="B29" s="207"/>
      <c r="C29" s="14" t="s">
        <v>36</v>
      </c>
      <c r="D29" s="18" t="s">
        <v>77</v>
      </c>
      <c r="E29" s="154">
        <v>2.35</v>
      </c>
      <c r="F29" s="155"/>
      <c r="G29" s="155"/>
      <c r="H29" s="155"/>
      <c r="I29" s="156"/>
      <c r="J29" s="13"/>
      <c r="K29" s="38" t="s">
        <v>48</v>
      </c>
      <c r="L29" s="39" t="s">
        <v>53</v>
      </c>
      <c r="M29" s="40" t="s">
        <v>40</v>
      </c>
      <c r="N29" s="73"/>
      <c r="O29" s="96">
        <v>2.42</v>
      </c>
      <c r="P29" s="97"/>
      <c r="Q29" s="98">
        <v>3.19</v>
      </c>
      <c r="R29" s="99"/>
      <c r="S29" s="3"/>
    </row>
    <row r="30" spans="1:19" ht="13.5" customHeight="1">
      <c r="A30" s="206" t="s">
        <v>37</v>
      </c>
      <c r="B30" s="207"/>
      <c r="C30" s="14" t="s">
        <v>78</v>
      </c>
      <c r="D30" s="18" t="s">
        <v>79</v>
      </c>
      <c r="E30" s="154">
        <v>2.65</v>
      </c>
      <c r="F30" s="155"/>
      <c r="G30" s="155"/>
      <c r="H30" s="155"/>
      <c r="I30" s="156"/>
      <c r="J30" s="13"/>
      <c r="K30" s="38" t="s">
        <v>48</v>
      </c>
      <c r="L30" s="39" t="s">
        <v>36</v>
      </c>
      <c r="M30" s="40" t="s">
        <v>77</v>
      </c>
      <c r="N30" s="73"/>
      <c r="O30" s="96">
        <v>2.76</v>
      </c>
      <c r="P30" s="97"/>
      <c r="Q30" s="98">
        <v>3.63</v>
      </c>
      <c r="R30" s="99"/>
      <c r="S30" s="3"/>
    </row>
    <row r="31" spans="1:19" ht="13.5" customHeight="1">
      <c r="A31" s="206" t="s">
        <v>37</v>
      </c>
      <c r="B31" s="207"/>
      <c r="C31" s="14" t="s">
        <v>80</v>
      </c>
      <c r="D31" s="18" t="s">
        <v>81</v>
      </c>
      <c r="E31" s="154">
        <v>2.95</v>
      </c>
      <c r="F31" s="155"/>
      <c r="G31" s="155"/>
      <c r="H31" s="155"/>
      <c r="I31" s="156"/>
      <c r="J31" s="13"/>
      <c r="K31" s="38" t="s">
        <v>48</v>
      </c>
      <c r="L31" s="39" t="s">
        <v>78</v>
      </c>
      <c r="M31" s="40" t="s">
        <v>79</v>
      </c>
      <c r="N31" s="73"/>
      <c r="O31" s="96">
        <v>3.04</v>
      </c>
      <c r="P31" s="97"/>
      <c r="Q31" s="98">
        <v>4</v>
      </c>
      <c r="R31" s="99"/>
      <c r="S31" s="3"/>
    </row>
    <row r="32" spans="1:19" ht="13.5" customHeight="1">
      <c r="A32" s="206" t="s">
        <v>37</v>
      </c>
      <c r="B32" s="207"/>
      <c r="C32" s="14" t="s">
        <v>87</v>
      </c>
      <c r="D32" s="18" t="s">
        <v>83</v>
      </c>
      <c r="E32" s="154">
        <v>3.25</v>
      </c>
      <c r="F32" s="155"/>
      <c r="G32" s="155"/>
      <c r="H32" s="155"/>
      <c r="I32" s="156"/>
      <c r="J32" s="13"/>
      <c r="K32" s="38" t="s">
        <v>48</v>
      </c>
      <c r="L32" s="39" t="s">
        <v>80</v>
      </c>
      <c r="M32" s="40" t="s">
        <v>81</v>
      </c>
      <c r="N32" s="73"/>
      <c r="O32" s="96">
        <v>3.37</v>
      </c>
      <c r="P32" s="97"/>
      <c r="Q32" s="98">
        <v>4.44</v>
      </c>
      <c r="R32" s="99"/>
      <c r="S32" s="3"/>
    </row>
    <row r="33" spans="1:19" ht="13.5" customHeight="1">
      <c r="A33" s="206" t="s">
        <v>37</v>
      </c>
      <c r="B33" s="207"/>
      <c r="C33" s="14" t="s">
        <v>88</v>
      </c>
      <c r="D33" s="18" t="s">
        <v>39</v>
      </c>
      <c r="E33" s="154">
        <v>3.7</v>
      </c>
      <c r="F33" s="155"/>
      <c r="G33" s="155"/>
      <c r="H33" s="155"/>
      <c r="I33" s="156"/>
      <c r="J33" s="13"/>
      <c r="K33" s="38" t="s">
        <v>48</v>
      </c>
      <c r="L33" s="39" t="s">
        <v>82</v>
      </c>
      <c r="M33" s="40" t="s">
        <v>83</v>
      </c>
      <c r="N33" s="73"/>
      <c r="O33" s="96">
        <v>3.66</v>
      </c>
      <c r="P33" s="97"/>
      <c r="Q33" s="98">
        <v>4.81</v>
      </c>
      <c r="R33" s="99"/>
      <c r="S33" s="3"/>
    </row>
    <row r="34" spans="1:19" ht="15" customHeight="1" thickBot="1">
      <c r="A34" s="206" t="s">
        <v>37</v>
      </c>
      <c r="B34" s="207"/>
      <c r="C34" s="43" t="s">
        <v>54</v>
      </c>
      <c r="D34" s="18" t="s">
        <v>89</v>
      </c>
      <c r="E34" s="154">
        <v>4</v>
      </c>
      <c r="F34" s="158"/>
      <c r="G34" s="158"/>
      <c r="H34" s="158"/>
      <c r="I34" s="159"/>
      <c r="J34" s="13"/>
      <c r="K34" s="37" t="s">
        <v>48</v>
      </c>
      <c r="L34" s="42" t="s">
        <v>84</v>
      </c>
      <c r="M34" s="44" t="s">
        <v>39</v>
      </c>
      <c r="N34" s="74"/>
      <c r="O34" s="100">
        <v>3.99</v>
      </c>
      <c r="P34" s="101"/>
      <c r="Q34" s="102">
        <v>5.25</v>
      </c>
      <c r="R34" s="103"/>
      <c r="S34" s="3"/>
    </row>
    <row r="35" spans="1:19" ht="15" customHeight="1">
      <c r="A35" s="206" t="s">
        <v>37</v>
      </c>
      <c r="B35" s="207"/>
      <c r="C35" s="43" t="s">
        <v>90</v>
      </c>
      <c r="D35" s="18" t="s">
        <v>97</v>
      </c>
      <c r="E35" s="154">
        <v>4.3</v>
      </c>
      <c r="F35" s="158"/>
      <c r="G35" s="158"/>
      <c r="H35" s="158"/>
      <c r="I35" s="159"/>
      <c r="J35" s="13"/>
      <c r="K35" s="25"/>
      <c r="L35" s="25"/>
      <c r="M35" s="25"/>
      <c r="N35" s="25"/>
      <c r="O35" s="25"/>
      <c r="P35" s="25"/>
      <c r="Q35" s="25"/>
      <c r="R35" s="25"/>
      <c r="S35" s="3"/>
    </row>
    <row r="36" spans="1:19" ht="15" customHeight="1">
      <c r="A36" s="206" t="s">
        <v>37</v>
      </c>
      <c r="B36" s="207"/>
      <c r="C36" s="43" t="s">
        <v>91</v>
      </c>
      <c r="D36" s="18" t="s">
        <v>98</v>
      </c>
      <c r="E36" s="154">
        <v>4.6</v>
      </c>
      <c r="F36" s="158"/>
      <c r="G36" s="158"/>
      <c r="H36" s="158"/>
      <c r="I36" s="159"/>
      <c r="J36" s="13"/>
      <c r="K36" s="227" t="s">
        <v>133</v>
      </c>
      <c r="L36" s="228"/>
      <c r="M36" s="228"/>
      <c r="N36" s="228"/>
      <c r="O36" s="228"/>
      <c r="P36" s="228"/>
      <c r="Q36" s="229"/>
      <c r="R36" s="104">
        <v>0.8</v>
      </c>
      <c r="S36" s="3"/>
    </row>
    <row r="37" spans="1:19" ht="15" customHeight="1" thickBot="1">
      <c r="A37" s="206" t="s">
        <v>37</v>
      </c>
      <c r="B37" s="207"/>
      <c r="C37" s="43" t="s">
        <v>92</v>
      </c>
      <c r="D37" s="18" t="s">
        <v>100</v>
      </c>
      <c r="E37" s="154">
        <v>4.9</v>
      </c>
      <c r="F37" s="158"/>
      <c r="G37" s="158"/>
      <c r="H37" s="158"/>
      <c r="I37" s="159"/>
      <c r="J37" s="13"/>
      <c r="S37" s="3"/>
    </row>
    <row r="38" spans="1:19" ht="15" customHeight="1">
      <c r="A38" s="206" t="s">
        <v>37</v>
      </c>
      <c r="B38" s="207"/>
      <c r="C38" s="43" t="s">
        <v>93</v>
      </c>
      <c r="D38" s="18" t="s">
        <v>99</v>
      </c>
      <c r="E38" s="154">
        <v>5.2</v>
      </c>
      <c r="F38" s="158"/>
      <c r="G38" s="158"/>
      <c r="H38" s="158"/>
      <c r="I38" s="159"/>
      <c r="J38" s="13"/>
      <c r="K38" s="232" t="s">
        <v>26</v>
      </c>
      <c r="L38" s="233"/>
      <c r="M38" s="233"/>
      <c r="N38" s="233"/>
      <c r="O38" s="233"/>
      <c r="P38" s="233"/>
      <c r="Q38" s="233"/>
      <c r="R38" s="234"/>
      <c r="S38" s="3"/>
    </row>
    <row r="39" spans="1:19" ht="15" customHeight="1">
      <c r="A39" s="206" t="s">
        <v>37</v>
      </c>
      <c r="B39" s="207"/>
      <c r="C39" s="43" t="s">
        <v>94</v>
      </c>
      <c r="D39" s="18" t="s">
        <v>101</v>
      </c>
      <c r="E39" s="154">
        <v>5.5</v>
      </c>
      <c r="F39" s="158"/>
      <c r="G39" s="158"/>
      <c r="H39" s="158"/>
      <c r="I39" s="159"/>
      <c r="J39" s="13"/>
      <c r="K39" s="235"/>
      <c r="L39" s="236"/>
      <c r="M39" s="236"/>
      <c r="N39" s="236"/>
      <c r="O39" s="236"/>
      <c r="P39" s="236"/>
      <c r="Q39" s="236"/>
      <c r="R39" s="237"/>
      <c r="S39" s="3"/>
    </row>
    <row r="40" spans="1:19" ht="15" customHeight="1">
      <c r="A40" s="206" t="s">
        <v>37</v>
      </c>
      <c r="B40" s="207"/>
      <c r="C40" s="43" t="s">
        <v>95</v>
      </c>
      <c r="D40" s="18" t="s">
        <v>102</v>
      </c>
      <c r="E40" s="154">
        <v>5.8</v>
      </c>
      <c r="F40" s="158"/>
      <c r="G40" s="158"/>
      <c r="H40" s="158"/>
      <c r="I40" s="159"/>
      <c r="J40" s="13"/>
      <c r="K40" s="230" t="s">
        <v>29</v>
      </c>
      <c r="L40" s="231"/>
      <c r="M40" s="231"/>
      <c r="N40" s="231"/>
      <c r="O40" s="240" t="s">
        <v>18</v>
      </c>
      <c r="P40" s="241"/>
      <c r="Q40" s="238" t="s">
        <v>60</v>
      </c>
      <c r="R40" s="239"/>
      <c r="S40" s="3"/>
    </row>
    <row r="41" spans="1:19" ht="15" customHeight="1">
      <c r="A41" s="206" t="s">
        <v>37</v>
      </c>
      <c r="B41" s="207"/>
      <c r="C41" s="43" t="s">
        <v>96</v>
      </c>
      <c r="D41" s="18" t="s">
        <v>103</v>
      </c>
      <c r="E41" s="154">
        <v>6.1</v>
      </c>
      <c r="F41" s="158"/>
      <c r="G41" s="158"/>
      <c r="H41" s="158"/>
      <c r="I41" s="159"/>
      <c r="J41" s="13"/>
      <c r="K41" s="59" t="s">
        <v>0</v>
      </c>
      <c r="L41" s="60"/>
      <c r="M41" s="60" t="s">
        <v>21</v>
      </c>
      <c r="N41" s="60"/>
      <c r="O41" s="196" t="s">
        <v>163</v>
      </c>
      <c r="P41" s="197"/>
      <c r="Q41" s="194">
        <f>O41+'Pág. 2'!K37</f>
        <v>5.15</v>
      </c>
      <c r="R41" s="195"/>
      <c r="S41" s="3"/>
    </row>
    <row r="42" spans="1:19" ht="15" customHeight="1">
      <c r="A42" s="206" t="s">
        <v>37</v>
      </c>
      <c r="B42" s="207"/>
      <c r="C42" s="43" t="s">
        <v>104</v>
      </c>
      <c r="D42" s="18" t="s">
        <v>106</v>
      </c>
      <c r="E42" s="154">
        <v>6.4</v>
      </c>
      <c r="F42" s="158"/>
      <c r="G42" s="158"/>
      <c r="H42" s="158"/>
      <c r="I42" s="159"/>
      <c r="J42" s="13"/>
      <c r="K42" s="9" t="s">
        <v>37</v>
      </c>
      <c r="L42" s="198" t="s">
        <v>126</v>
      </c>
      <c r="M42" s="198"/>
      <c r="N42" s="68" t="s">
        <v>1</v>
      </c>
      <c r="O42" s="196">
        <v>5</v>
      </c>
      <c r="P42" s="197"/>
      <c r="Q42" s="194">
        <f>O42+'Pág. 2'!K37</f>
        <v>7.4</v>
      </c>
      <c r="R42" s="195"/>
      <c r="S42" s="3"/>
    </row>
    <row r="43" spans="1:19" ht="15" customHeight="1" thickBot="1">
      <c r="A43" s="211" t="s">
        <v>37</v>
      </c>
      <c r="B43" s="212"/>
      <c r="C43" s="20" t="s">
        <v>105</v>
      </c>
      <c r="D43" s="26" t="s">
        <v>57</v>
      </c>
      <c r="E43" s="154">
        <v>6.7</v>
      </c>
      <c r="F43" s="158"/>
      <c r="G43" s="158"/>
      <c r="H43" s="158"/>
      <c r="I43" s="159"/>
      <c r="J43" s="13"/>
      <c r="K43" s="58" t="s">
        <v>37</v>
      </c>
      <c r="L43" s="198" t="s">
        <v>43</v>
      </c>
      <c r="M43" s="198"/>
      <c r="N43" s="68" t="s">
        <v>22</v>
      </c>
      <c r="O43" s="196">
        <v>11</v>
      </c>
      <c r="P43" s="197"/>
      <c r="Q43" s="194">
        <f>O43+'Pág. 2'!K37</f>
        <v>13.4</v>
      </c>
      <c r="R43" s="195"/>
      <c r="S43" s="3"/>
    </row>
    <row r="44" spans="1:19" ht="15" customHeight="1" thickBot="1">
      <c r="A44" s="209" t="s">
        <v>136</v>
      </c>
      <c r="B44" s="210"/>
      <c r="C44" s="210"/>
      <c r="D44" s="210"/>
      <c r="E44" s="154">
        <v>2.7</v>
      </c>
      <c r="F44" s="155"/>
      <c r="G44" s="155"/>
      <c r="H44" s="155"/>
      <c r="I44" s="157"/>
      <c r="J44" s="13"/>
      <c r="K44" s="61" t="s">
        <v>37</v>
      </c>
      <c r="L44" s="261" t="s">
        <v>44</v>
      </c>
      <c r="M44" s="261"/>
      <c r="N44" s="69" t="s">
        <v>23</v>
      </c>
      <c r="O44" s="256">
        <v>22</v>
      </c>
      <c r="P44" s="257"/>
      <c r="Q44" s="254">
        <f>O44+'Pág. 2'!K37</f>
        <v>24.4</v>
      </c>
      <c r="R44" s="255"/>
      <c r="S44" s="3"/>
    </row>
    <row r="45" spans="1:19" ht="12.75" customHeight="1" thickBot="1">
      <c r="A45" s="208"/>
      <c r="B45" s="208"/>
      <c r="C45" s="208"/>
      <c r="D45" s="208"/>
      <c r="E45" s="208"/>
      <c r="F45" s="208"/>
      <c r="G45" s="208"/>
      <c r="H45" s="208"/>
      <c r="I45" s="208"/>
      <c r="J45" s="5"/>
      <c r="S45" s="3"/>
    </row>
    <row r="46" spans="1:19" ht="18.75" customHeight="1">
      <c r="A46" s="151" t="s">
        <v>59</v>
      </c>
      <c r="B46" s="149"/>
      <c r="C46" s="149"/>
      <c r="D46" s="149"/>
      <c r="E46" s="149"/>
      <c r="F46" s="149"/>
      <c r="G46" s="149"/>
      <c r="H46" s="149"/>
      <c r="I46" s="146"/>
      <c r="J46" s="13"/>
      <c r="K46" s="70" t="s">
        <v>137</v>
      </c>
      <c r="L46" s="18"/>
      <c r="M46" s="18"/>
      <c r="N46" s="70"/>
      <c r="O46" s="14"/>
      <c r="P46" s="105"/>
      <c r="Q46" s="75"/>
      <c r="R46" s="106"/>
      <c r="S46" s="3"/>
    </row>
    <row r="47" spans="1:19" s="17" customFormat="1" ht="12.75" customHeight="1" thickBot="1">
      <c r="A47" s="258" t="s">
        <v>134</v>
      </c>
      <c r="B47" s="259"/>
      <c r="C47" s="259"/>
      <c r="D47" s="259"/>
      <c r="E47" s="259"/>
      <c r="F47" s="259"/>
      <c r="G47" s="259"/>
      <c r="H47" s="259"/>
      <c r="I47" s="260"/>
      <c r="J47" s="16"/>
      <c r="K47" s="207"/>
      <c r="L47" s="207"/>
      <c r="M47" s="207"/>
      <c r="N47" s="207"/>
      <c r="O47" s="207"/>
      <c r="P47" s="207"/>
      <c r="Q47" s="207"/>
      <c r="R47" s="207"/>
      <c r="S47" s="16"/>
    </row>
    <row r="48" spans="1:19" s="17" customFormat="1" ht="12.75" customHeight="1" thickBot="1">
      <c r="A48" s="27"/>
      <c r="B48" s="27"/>
      <c r="C48" s="27"/>
      <c r="D48" s="27"/>
      <c r="E48" s="27"/>
      <c r="F48" s="27"/>
      <c r="G48" s="27"/>
      <c r="H48" s="27"/>
      <c r="I48" s="27"/>
      <c r="J48" s="16"/>
      <c r="K48" s="70"/>
      <c r="L48" s="18"/>
      <c r="M48" s="18"/>
      <c r="N48" s="70"/>
      <c r="O48" s="207"/>
      <c r="P48" s="244"/>
      <c r="Q48" s="242"/>
      <c r="R48" s="243"/>
      <c r="S48" s="16"/>
    </row>
    <row r="49" spans="1:19" s="17" customFormat="1" ht="12.75" customHeight="1">
      <c r="A49" s="245" t="s">
        <v>25</v>
      </c>
      <c r="B49" s="246"/>
      <c r="C49" s="246"/>
      <c r="D49" s="246"/>
      <c r="E49" s="246"/>
      <c r="F49" s="246"/>
      <c r="G49" s="246"/>
      <c r="H49" s="246"/>
      <c r="I49" s="247"/>
      <c r="J49" s="16"/>
      <c r="K49" s="70"/>
      <c r="L49" s="18"/>
      <c r="M49" s="18"/>
      <c r="N49" s="70"/>
      <c r="O49" s="207"/>
      <c r="P49" s="244"/>
      <c r="Q49" s="242"/>
      <c r="R49" s="243"/>
      <c r="S49" s="16"/>
    </row>
    <row r="50" spans="1:19" s="17" customFormat="1" ht="12.75" customHeight="1">
      <c r="A50" s="248"/>
      <c r="B50" s="249"/>
      <c r="C50" s="249"/>
      <c r="D50" s="249"/>
      <c r="E50" s="249"/>
      <c r="F50" s="249"/>
      <c r="G50" s="249"/>
      <c r="H50" s="249"/>
      <c r="I50" s="250"/>
      <c r="J50" s="16"/>
      <c r="K50" s="70"/>
      <c r="L50" s="18"/>
      <c r="M50" s="18"/>
      <c r="N50" s="70"/>
      <c r="O50" s="207"/>
      <c r="P50" s="244"/>
      <c r="Q50" s="242"/>
      <c r="R50" s="243"/>
      <c r="S50" s="16"/>
    </row>
    <row r="51" spans="1:19" s="17" customFormat="1" ht="12.75" customHeight="1" thickBot="1">
      <c r="A51" s="251" t="s">
        <v>140</v>
      </c>
      <c r="B51" s="252"/>
      <c r="C51" s="252"/>
      <c r="D51" s="252"/>
      <c r="E51" s="252"/>
      <c r="F51" s="252"/>
      <c r="G51" s="252"/>
      <c r="H51" s="252"/>
      <c r="I51" s="253"/>
      <c r="J51" s="16"/>
      <c r="K51" s="70"/>
      <c r="L51" s="18"/>
      <c r="M51" s="18"/>
      <c r="N51" s="70"/>
      <c r="O51" s="207"/>
      <c r="P51" s="244"/>
      <c r="Q51" s="242"/>
      <c r="R51" s="243"/>
      <c r="S51" s="16"/>
    </row>
    <row r="52" spans="10:19" s="17" customFormat="1" ht="12.75" customHeight="1">
      <c r="J52" s="16"/>
      <c r="K52" s="70"/>
      <c r="L52" s="18"/>
      <c r="M52" s="18"/>
      <c r="N52" s="70"/>
      <c r="O52" s="207"/>
      <c r="P52" s="244"/>
      <c r="Q52" s="242"/>
      <c r="R52" s="243"/>
      <c r="S52" s="16"/>
    </row>
    <row r="53" spans="1:29" s="17" customFormat="1" ht="12.7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</row>
    <row r="54" spans="1:29" s="6" customFormat="1" ht="18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</row>
    <row r="55" spans="1:29" s="15" customFormat="1" ht="1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</row>
    <row r="56" spans="1:29" s="19" customFormat="1" ht="1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</row>
    <row r="57" spans="1:29" s="15" customFormat="1" ht="27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</row>
    <row r="58" spans="1:29" s="15" customFormat="1" ht="1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</row>
    <row r="59" spans="1:29" s="15" customFormat="1" ht="1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</row>
    <row r="60" spans="1:29" s="15" customFormat="1" ht="1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</row>
    <row r="61" spans="1:29" s="15" customFormat="1" ht="1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</row>
    <row r="62" spans="1:29" s="15" customFormat="1" ht="19.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</row>
    <row r="63" spans="1:29" s="15" customFormat="1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</row>
    <row r="64" spans="1:29" s="15" customFormat="1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</row>
    <row r="65" spans="1:29" s="15" customFormat="1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</row>
    <row r="66" spans="1:29" s="15" customFormat="1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</row>
    <row r="67" spans="1:29" s="15" customFormat="1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</row>
    <row r="68" spans="1:29" s="15" customFormat="1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</row>
    <row r="69" spans="1:29" s="15" customFormat="1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</row>
    <row r="70" spans="1:29" s="15" customFormat="1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</row>
    <row r="71" spans="1:29" s="15" customFormat="1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</row>
    <row r="72" spans="1:29" s="15" customFormat="1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</row>
    <row r="73" spans="1:29" s="15" customFormat="1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</row>
    <row r="74" spans="1:29" s="15" customFormat="1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</row>
    <row r="75" spans="1:29" s="15" customFormat="1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</row>
    <row r="76" spans="1:29" s="15" customFormat="1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</row>
    <row r="77" spans="1:29" s="15" customFormat="1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</row>
    <row r="78" spans="1:29" s="15" customFormat="1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</row>
    <row r="79" spans="1:29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</row>
    <row r="80" spans="1:29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</row>
    <row r="81" spans="1:29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</row>
    <row r="82" spans="1:29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</row>
    <row r="83" spans="1:29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</row>
    <row r="84" spans="1:29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</row>
    <row r="85" spans="1:29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</row>
    <row r="86" spans="1:29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</row>
    <row r="87" spans="1:29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</row>
    <row r="88" spans="1:29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</row>
    <row r="89" spans="1:29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</row>
    <row r="90" spans="1:29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</row>
    <row r="91" spans="1:29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</row>
    <row r="92" spans="1:29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</row>
    <row r="93" spans="1:29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</row>
  </sheetData>
  <mergeCells count="119">
    <mergeCell ref="A35:B35"/>
    <mergeCell ref="A30:B30"/>
    <mergeCell ref="A23:C23"/>
    <mergeCell ref="A31:B31"/>
    <mergeCell ref="A33:B33"/>
    <mergeCell ref="A34:B34"/>
    <mergeCell ref="A32:B32"/>
    <mergeCell ref="A28:B28"/>
    <mergeCell ref="A29:B29"/>
    <mergeCell ref="A24:B24"/>
    <mergeCell ref="A46:I46"/>
    <mergeCell ref="K47:R47"/>
    <mergeCell ref="A47:I47"/>
    <mergeCell ref="L44:M44"/>
    <mergeCell ref="Q48:R48"/>
    <mergeCell ref="O48:P48"/>
    <mergeCell ref="Q44:R44"/>
    <mergeCell ref="O44:P44"/>
    <mergeCell ref="Q49:R49"/>
    <mergeCell ref="O50:P50"/>
    <mergeCell ref="A49:I50"/>
    <mergeCell ref="Q52:R52"/>
    <mergeCell ref="O51:P51"/>
    <mergeCell ref="O52:P52"/>
    <mergeCell ref="Q50:R50"/>
    <mergeCell ref="Q51:R51"/>
    <mergeCell ref="A51:I51"/>
    <mergeCell ref="O49:P49"/>
    <mergeCell ref="A42:B42"/>
    <mergeCell ref="K38:R39"/>
    <mergeCell ref="Q40:R40"/>
    <mergeCell ref="O40:P40"/>
    <mergeCell ref="O42:P42"/>
    <mergeCell ref="Q41:R41"/>
    <mergeCell ref="Q42:R42"/>
    <mergeCell ref="L42:M42"/>
    <mergeCell ref="A36:B36"/>
    <mergeCell ref="A37:B37"/>
    <mergeCell ref="A38:B38"/>
    <mergeCell ref="O41:P41"/>
    <mergeCell ref="K36:Q36"/>
    <mergeCell ref="K40:N40"/>
    <mergeCell ref="A18:I19"/>
    <mergeCell ref="A22:D22"/>
    <mergeCell ref="A4:I4"/>
    <mergeCell ref="A5:D6"/>
    <mergeCell ref="A8:B8"/>
    <mergeCell ref="A13:B13"/>
    <mergeCell ref="A7:C7"/>
    <mergeCell ref="A11:B11"/>
    <mergeCell ref="A9:B9"/>
    <mergeCell ref="A10:B10"/>
    <mergeCell ref="A17:B17"/>
    <mergeCell ref="A15:B15"/>
    <mergeCell ref="A12:B12"/>
    <mergeCell ref="A14:B14"/>
    <mergeCell ref="A16:B16"/>
    <mergeCell ref="A26:B26"/>
    <mergeCell ref="A27:B27"/>
    <mergeCell ref="A25:B25"/>
    <mergeCell ref="A45:I45"/>
    <mergeCell ref="A44:D44"/>
    <mergeCell ref="A41:B41"/>
    <mergeCell ref="A40:B40"/>
    <mergeCell ref="A43:B43"/>
    <mergeCell ref="A39:B39"/>
    <mergeCell ref="E25:I25"/>
    <mergeCell ref="Q43:R43"/>
    <mergeCell ref="O43:P43"/>
    <mergeCell ref="L43:M43"/>
    <mergeCell ref="E5:E6"/>
    <mergeCell ref="J4:J19"/>
    <mergeCell ref="K7:L7"/>
    <mergeCell ref="H5:H6"/>
    <mergeCell ref="I5:I6"/>
    <mergeCell ref="K21:R21"/>
    <mergeCell ref="Q22:R23"/>
    <mergeCell ref="K4:R4"/>
    <mergeCell ref="K5:M6"/>
    <mergeCell ref="N5:N6"/>
    <mergeCell ref="O5:O6"/>
    <mergeCell ref="P5:P6"/>
    <mergeCell ref="F1:R2"/>
    <mergeCell ref="I3:K3"/>
    <mergeCell ref="B3:D3"/>
    <mergeCell ref="E3:F3"/>
    <mergeCell ref="L3:P3"/>
    <mergeCell ref="K24:L24"/>
    <mergeCell ref="K18:R19"/>
    <mergeCell ref="Q5:Q6"/>
    <mergeCell ref="G5:G6"/>
    <mergeCell ref="R5:R6"/>
    <mergeCell ref="K22:M23"/>
    <mergeCell ref="E22:I22"/>
    <mergeCell ref="N22:P23"/>
    <mergeCell ref="F5:F6"/>
    <mergeCell ref="A21:I21"/>
    <mergeCell ref="J21:J27"/>
    <mergeCell ref="E40:I40"/>
    <mergeCell ref="E27:I27"/>
    <mergeCell ref="E29:I29"/>
    <mergeCell ref="E31:I31"/>
    <mergeCell ref="E33:I33"/>
    <mergeCell ref="E35:I35"/>
    <mergeCell ref="E36:I36"/>
    <mergeCell ref="E34:I34"/>
    <mergeCell ref="E28:I28"/>
    <mergeCell ref="E30:I30"/>
    <mergeCell ref="E23:I23"/>
    <mergeCell ref="E24:I24"/>
    <mergeCell ref="E26:I26"/>
    <mergeCell ref="E32:I32"/>
    <mergeCell ref="E44:I44"/>
    <mergeCell ref="E41:I41"/>
    <mergeCell ref="E37:I37"/>
    <mergeCell ref="E42:I42"/>
    <mergeCell ref="E43:I43"/>
    <mergeCell ref="E38:I38"/>
    <mergeCell ref="E39:I39"/>
  </mergeCells>
  <printOptions/>
  <pageMargins left="0.5905511811023623" right="0" top="0.7874015748031497" bottom="0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6"/>
  <sheetViews>
    <sheetView zoomScale="75" zoomScaleNormal="75" workbookViewId="0" topLeftCell="C1">
      <selection activeCell="N39" sqref="N39:V39"/>
    </sheetView>
  </sheetViews>
  <sheetFormatPr defaultColWidth="9.140625" defaultRowHeight="12.75"/>
  <cols>
    <col min="1" max="1" width="1.57421875" style="1" customWidth="1"/>
    <col min="2" max="2" width="4.8515625" style="2" customWidth="1"/>
    <col min="3" max="3" width="2.57421875" style="2" customWidth="1"/>
    <col min="4" max="4" width="5.57421875" style="2" customWidth="1"/>
    <col min="5" max="6" width="6.28125" style="2" customWidth="1"/>
    <col min="7" max="12" width="7.7109375" style="1" customWidth="1"/>
    <col min="13" max="13" width="1.28515625" style="1" customWidth="1"/>
    <col min="14" max="14" width="6.28125" style="1" customWidth="1"/>
    <col min="15" max="15" width="3.00390625" style="1" customWidth="1"/>
    <col min="16" max="23" width="6.8515625" style="1" customWidth="1"/>
    <col min="24" max="24" width="7.8515625" style="1" customWidth="1"/>
    <col min="25" max="25" width="1.57421875" style="1" customWidth="1"/>
    <col min="26" max="26" width="7.8515625" style="1" customWidth="1"/>
    <col min="27" max="27" width="10.57421875" style="1" customWidth="1"/>
    <col min="28" max="28" width="7.57421875" style="1" customWidth="1"/>
    <col min="29" max="29" width="1.421875" style="1" customWidth="1"/>
    <col min="30" max="41" width="9.140625" style="3" customWidth="1"/>
    <col min="42" max="16384" width="9.140625" style="1" customWidth="1"/>
  </cols>
  <sheetData>
    <row r="1" spans="6:25" ht="12" customHeight="1">
      <c r="F1" s="147" t="s">
        <v>121</v>
      </c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48"/>
    </row>
    <row r="2" spans="1:25" ht="16.5" customHeight="1" thickBot="1">
      <c r="A2" s="41" t="s">
        <v>86</v>
      </c>
      <c r="F2" s="145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49"/>
    </row>
    <row r="3" spans="1:41" s="6" customFormat="1" ht="15" customHeight="1" thickBot="1">
      <c r="A3" s="7"/>
      <c r="B3" s="142" t="s">
        <v>135</v>
      </c>
      <c r="C3" s="142"/>
      <c r="D3" s="142"/>
      <c r="E3" s="142" t="s">
        <v>169</v>
      </c>
      <c r="F3" s="142"/>
      <c r="G3" s="77"/>
      <c r="H3" s="78"/>
      <c r="I3" s="409" t="s">
        <v>30</v>
      </c>
      <c r="J3" s="409"/>
      <c r="K3" s="409"/>
      <c r="L3" s="141">
        <f ca="1">NOW()</f>
        <v>38559.561838773145</v>
      </c>
      <c r="M3" s="141"/>
      <c r="N3" s="141"/>
      <c r="O3" s="410"/>
      <c r="P3" s="410"/>
      <c r="Q3" s="410"/>
      <c r="R3" s="410"/>
      <c r="S3" s="410"/>
      <c r="T3" s="76"/>
      <c r="U3" s="410" t="s">
        <v>129</v>
      </c>
      <c r="V3" s="410"/>
      <c r="W3" s="410"/>
      <c r="X3" s="410"/>
      <c r="Y3" s="410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25" s="3" customFormat="1" ht="13.5" customHeight="1" thickBot="1">
      <c r="A4" s="405" t="s">
        <v>155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7"/>
    </row>
    <row r="5" spans="1:25" s="3" customFormat="1" ht="13.5" customHeight="1">
      <c r="A5" s="425" t="s">
        <v>154</v>
      </c>
      <c r="B5" s="400"/>
      <c r="C5" s="400"/>
      <c r="D5" s="400"/>
      <c r="E5" s="401"/>
      <c r="F5" s="313" t="s">
        <v>144</v>
      </c>
      <c r="G5" s="400"/>
      <c r="H5" s="401"/>
      <c r="I5" s="313" t="s">
        <v>162</v>
      </c>
      <c r="J5" s="310"/>
      <c r="K5" s="309" t="s">
        <v>156</v>
      </c>
      <c r="L5" s="312"/>
      <c r="M5" s="84"/>
      <c r="N5" s="309" t="s">
        <v>157</v>
      </c>
      <c r="O5" s="312"/>
      <c r="P5" s="310"/>
      <c r="Q5" s="313" t="s">
        <v>158</v>
      </c>
      <c r="R5" s="310"/>
      <c r="S5" s="309" t="s">
        <v>159</v>
      </c>
      <c r="T5" s="312"/>
      <c r="U5" s="313" t="s">
        <v>160</v>
      </c>
      <c r="V5" s="312"/>
      <c r="W5" s="298" t="s">
        <v>161</v>
      </c>
      <c r="X5" s="299"/>
      <c r="Y5" s="85"/>
    </row>
    <row r="6" spans="1:25" s="3" customFormat="1" ht="13.5" customHeight="1">
      <c r="A6" s="426" t="s">
        <v>148</v>
      </c>
      <c r="B6" s="302"/>
      <c r="C6" s="302"/>
      <c r="D6" s="302"/>
      <c r="E6" s="303"/>
      <c r="F6" s="394" t="s">
        <v>145</v>
      </c>
      <c r="G6" s="402"/>
      <c r="H6" s="395"/>
      <c r="I6" s="394" t="s">
        <v>151</v>
      </c>
      <c r="J6" s="395"/>
      <c r="K6" s="301">
        <f>$I$6/(1-0.18)</f>
        <v>5.7317073170731705</v>
      </c>
      <c r="L6" s="302"/>
      <c r="M6" s="83"/>
      <c r="N6" s="301">
        <f>$I$6/(1-0.25)</f>
        <v>6.266666666666667</v>
      </c>
      <c r="O6" s="302"/>
      <c r="P6" s="303"/>
      <c r="Q6" s="413">
        <f>$I$6/(1-0.26)</f>
        <v>6.351351351351352</v>
      </c>
      <c r="R6" s="424"/>
      <c r="S6" s="423">
        <f>$I$6/(1-0.27)</f>
        <v>6.438356164383562</v>
      </c>
      <c r="T6" s="414"/>
      <c r="U6" s="413">
        <f>$I$6/(1-0.28)</f>
        <v>6.527777777777779</v>
      </c>
      <c r="V6" s="414"/>
      <c r="W6" s="285">
        <f>$I$6/(1-0.3)</f>
        <v>6.714285714285715</v>
      </c>
      <c r="X6" s="286"/>
      <c r="Y6" s="86"/>
    </row>
    <row r="7" spans="1:25" s="3" customFormat="1" ht="13.5" customHeight="1">
      <c r="A7" s="398" t="s">
        <v>149</v>
      </c>
      <c r="B7" s="286"/>
      <c r="C7" s="286"/>
      <c r="D7" s="286"/>
      <c r="E7" s="295"/>
      <c r="F7" s="396" t="s">
        <v>146</v>
      </c>
      <c r="G7" s="403"/>
      <c r="H7" s="308"/>
      <c r="I7" s="396" t="s">
        <v>152</v>
      </c>
      <c r="J7" s="308"/>
      <c r="K7" s="289">
        <f>$I$7/(1-0.18)</f>
        <v>4.609756097560975</v>
      </c>
      <c r="L7" s="286"/>
      <c r="M7" s="82"/>
      <c r="N7" s="289">
        <f>$I$7/(1-0.25)</f>
        <v>5.04</v>
      </c>
      <c r="O7" s="286"/>
      <c r="P7" s="295"/>
      <c r="Q7" s="289">
        <f>$I$7/(1-0.26)</f>
        <v>5.108108108108108</v>
      </c>
      <c r="R7" s="286"/>
      <c r="S7" s="285">
        <f>$I$7/(1-0.27)</f>
        <v>5.178082191780822</v>
      </c>
      <c r="T7" s="295"/>
      <c r="U7" s="289">
        <f>$I$7/(1-0.28)</f>
        <v>5.25</v>
      </c>
      <c r="V7" s="286"/>
      <c r="W7" s="285">
        <f>$I$7/(1-0.3)</f>
        <v>5.4</v>
      </c>
      <c r="X7" s="286"/>
      <c r="Y7" s="86"/>
    </row>
    <row r="8" spans="1:25" s="3" customFormat="1" ht="13.5" customHeight="1" thickBot="1">
      <c r="A8" s="399" t="s">
        <v>150</v>
      </c>
      <c r="B8" s="294"/>
      <c r="C8" s="294"/>
      <c r="D8" s="294"/>
      <c r="E8" s="291"/>
      <c r="F8" s="397" t="s">
        <v>147</v>
      </c>
      <c r="G8" s="404"/>
      <c r="H8" s="297"/>
      <c r="I8" s="397" t="s">
        <v>153</v>
      </c>
      <c r="J8" s="297"/>
      <c r="K8" s="287">
        <f>$I$8/(1-0.18)</f>
        <v>4.378048780487805</v>
      </c>
      <c r="L8" s="288"/>
      <c r="M8" s="87"/>
      <c r="N8" s="287">
        <f>$I$8/(1-0.25)</f>
        <v>4.786666666666666</v>
      </c>
      <c r="O8" s="288"/>
      <c r="P8" s="408"/>
      <c r="Q8" s="300">
        <f>$I$8/(1-0.26)</f>
        <v>4.851351351351351</v>
      </c>
      <c r="R8" s="408"/>
      <c r="S8" s="287">
        <f>$I$8/(1-0.27)</f>
        <v>4.917808219178082</v>
      </c>
      <c r="T8" s="288"/>
      <c r="U8" s="300">
        <f>$I$8/(1-0.28)</f>
        <v>4.986111111111111</v>
      </c>
      <c r="V8" s="288"/>
      <c r="W8" s="300">
        <f>$I$8/(1-0.3)</f>
        <v>5.128571428571429</v>
      </c>
      <c r="X8" s="288"/>
      <c r="Y8" s="88"/>
    </row>
    <row r="9" spans="1:24" s="3" customFormat="1" ht="13.5" customHeight="1">
      <c r="A9" s="62"/>
      <c r="B9" s="109"/>
      <c r="C9" s="109"/>
      <c r="D9" s="109"/>
      <c r="E9" s="109"/>
      <c r="F9" s="62"/>
      <c r="G9" s="110"/>
      <c r="H9" s="110"/>
      <c r="I9" s="62"/>
      <c r="J9" s="110"/>
      <c r="K9" s="108"/>
      <c r="L9" s="109"/>
      <c r="N9" s="108"/>
      <c r="O9" s="109"/>
      <c r="P9" s="109"/>
      <c r="Q9" s="108"/>
      <c r="R9" s="109"/>
      <c r="S9" s="108"/>
      <c r="T9" s="109"/>
      <c r="U9" s="108"/>
      <c r="V9" s="109"/>
      <c r="W9" s="108"/>
      <c r="X9" s="109"/>
    </row>
    <row r="10" spans="1:25" s="3" customFormat="1" ht="13.5" customHeight="1">
      <c r="A10" s="227" t="s">
        <v>165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9"/>
    </row>
    <row r="11" spans="1:25" s="3" customFormat="1" ht="13.5" customHeight="1" thickBot="1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</row>
    <row r="12" spans="1:25" ht="19.5" customHeight="1">
      <c r="A12" s="125"/>
      <c r="B12" s="126" t="s">
        <v>171</v>
      </c>
      <c r="C12" s="126"/>
      <c r="D12" s="126"/>
      <c r="E12" s="126"/>
      <c r="F12" s="126"/>
      <c r="G12" s="126"/>
      <c r="H12" s="84"/>
      <c r="I12" s="309" t="s">
        <v>162</v>
      </c>
      <c r="J12" s="310"/>
      <c r="K12" s="311" t="s">
        <v>156</v>
      </c>
      <c r="L12" s="299"/>
      <c r="M12" s="131"/>
      <c r="N12" s="309" t="s">
        <v>157</v>
      </c>
      <c r="O12" s="312"/>
      <c r="P12" s="310"/>
      <c r="Q12" s="313" t="s">
        <v>158</v>
      </c>
      <c r="R12" s="310"/>
      <c r="S12" s="309" t="s">
        <v>159</v>
      </c>
      <c r="T12" s="312"/>
      <c r="U12" s="313" t="s">
        <v>160</v>
      </c>
      <c r="V12" s="312"/>
      <c r="W12" s="298" t="s">
        <v>161</v>
      </c>
      <c r="X12" s="299"/>
      <c r="Y12" s="117"/>
    </row>
    <row r="13" spans="1:25" ht="17.25" customHeight="1">
      <c r="A13" s="4"/>
      <c r="B13" s="3" t="s">
        <v>17</v>
      </c>
      <c r="C13" s="3"/>
      <c r="D13" s="3"/>
      <c r="E13" s="3"/>
      <c r="F13" s="3"/>
      <c r="G13" s="3"/>
      <c r="H13" s="83"/>
      <c r="I13" s="301">
        <v>1.7</v>
      </c>
      <c r="J13" s="306"/>
      <c r="K13" s="285">
        <f>$I$13/(1-0.18)</f>
        <v>2.0731707317073167</v>
      </c>
      <c r="L13" s="286"/>
      <c r="M13" s="82"/>
      <c r="N13" s="301">
        <f>$I$13/(1-0.25)</f>
        <v>2.2666666666666666</v>
      </c>
      <c r="O13" s="302"/>
      <c r="P13" s="303"/>
      <c r="Q13" s="285">
        <f>$I$13/(1-0.26)</f>
        <v>2.2972972972972974</v>
      </c>
      <c r="R13" s="292"/>
      <c r="S13" s="289">
        <f>$I$13/(1-0.27)</f>
        <v>2.328767123287671</v>
      </c>
      <c r="T13" s="292"/>
      <c r="U13" s="285">
        <f>$I$13/(1-0.28)</f>
        <v>2.361111111111111</v>
      </c>
      <c r="V13" s="292"/>
      <c r="W13" s="285">
        <f>$I$13/(1-0.3)</f>
        <v>2.428571428571429</v>
      </c>
      <c r="X13" s="289"/>
      <c r="Y13" s="133"/>
    </row>
    <row r="14" spans="1:41" s="6" customFormat="1" ht="13.5" customHeight="1">
      <c r="A14" s="118"/>
      <c r="B14" s="3" t="s">
        <v>108</v>
      </c>
      <c r="C14" s="3"/>
      <c r="D14" s="3"/>
      <c r="E14" s="3"/>
      <c r="F14" s="3"/>
      <c r="G14" s="3"/>
      <c r="H14" s="123"/>
      <c r="I14" s="307" t="s">
        <v>166</v>
      </c>
      <c r="J14" s="308"/>
      <c r="K14" s="285">
        <f>$I$14/(1-0.18)</f>
        <v>2.731707317073171</v>
      </c>
      <c r="L14" s="286"/>
      <c r="M14" s="132"/>
      <c r="N14" s="289">
        <f>$I$14/(1-0.25)</f>
        <v>2.986666666666667</v>
      </c>
      <c r="O14" s="286"/>
      <c r="P14" s="295"/>
      <c r="Q14" s="289">
        <f>$I$14/(1-0.26)</f>
        <v>3.027027027027027</v>
      </c>
      <c r="R14" s="286"/>
      <c r="S14" s="285">
        <f>$I$14/(1-0.27)</f>
        <v>3.068493150684932</v>
      </c>
      <c r="T14" s="295"/>
      <c r="U14" s="289">
        <f>$I$14/(1-0.28)</f>
        <v>3.1111111111111116</v>
      </c>
      <c r="V14" s="286"/>
      <c r="W14" s="285">
        <f>$I$14/(1-0.3)</f>
        <v>3.2000000000000006</v>
      </c>
      <c r="X14" s="286"/>
      <c r="Y14" s="134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s="6" customFormat="1" ht="13.5" customHeight="1" thickBot="1">
      <c r="A15" s="119"/>
      <c r="B15" s="120" t="s">
        <v>164</v>
      </c>
      <c r="C15" s="120"/>
      <c r="D15" s="120"/>
      <c r="E15" s="120"/>
      <c r="F15" s="120"/>
      <c r="G15" s="120"/>
      <c r="H15" s="124"/>
      <c r="I15" s="296" t="s">
        <v>167</v>
      </c>
      <c r="J15" s="297"/>
      <c r="K15" s="287">
        <f>$I$15/(1-0.18)</f>
        <v>1.3414634146341464</v>
      </c>
      <c r="L15" s="288"/>
      <c r="M15" s="124"/>
      <c r="N15" s="293">
        <f>$I$15/(1-0.25)</f>
        <v>1.4666666666666668</v>
      </c>
      <c r="O15" s="294"/>
      <c r="P15" s="291"/>
      <c r="Q15" s="290">
        <f>$I$15/(1-0.26)</f>
        <v>1.4864864864864866</v>
      </c>
      <c r="R15" s="291"/>
      <c r="S15" s="290">
        <f>$I$15/(1-0.27)</f>
        <v>1.5068493150684934</v>
      </c>
      <c r="T15" s="291"/>
      <c r="U15" s="290">
        <f>$I$15/(1-0.28)</f>
        <v>1.527777777777778</v>
      </c>
      <c r="V15" s="291"/>
      <c r="W15" s="300">
        <f>$I$15/(1-0.3)</f>
        <v>1.5714285714285716</v>
      </c>
      <c r="X15" s="288"/>
      <c r="Y15" s="121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4:41" s="6" customFormat="1" ht="13.5" customHeight="1">
      <c r="N16" s="112"/>
      <c r="O16" s="112"/>
      <c r="P16" s="112"/>
      <c r="Q16" s="113"/>
      <c r="R16" s="113"/>
      <c r="S16" s="111"/>
      <c r="T16" s="112"/>
      <c r="U16" s="112"/>
      <c r="V16" s="112"/>
      <c r="W16" s="112"/>
      <c r="X16" s="114"/>
      <c r="Y16" s="114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6" customFormat="1" ht="18.75" customHeight="1">
      <c r="A17" s="385"/>
      <c r="B17" s="385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N17" s="112"/>
      <c r="O17" s="112"/>
      <c r="P17" s="112"/>
      <c r="Q17" s="113"/>
      <c r="R17" s="113"/>
      <c r="S17" s="111"/>
      <c r="T17" s="112"/>
      <c r="U17" s="112"/>
      <c r="V17" s="112"/>
      <c r="W17" s="112"/>
      <c r="X17" s="114"/>
      <c r="Y17" s="114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12" ht="9" customHeight="1" thickBot="1">
      <c r="A18" s="3"/>
      <c r="B18" s="62"/>
      <c r="C18" s="62"/>
      <c r="D18" s="62"/>
      <c r="E18" s="62"/>
      <c r="F18" s="62"/>
      <c r="G18" s="3"/>
      <c r="H18" s="3"/>
      <c r="I18" s="3"/>
      <c r="J18" s="3"/>
      <c r="K18" s="3"/>
      <c r="L18" s="3"/>
    </row>
    <row r="19" spans="1:25" ht="17.25" customHeight="1">
      <c r="A19" s="387" t="s">
        <v>63</v>
      </c>
      <c r="B19" s="388"/>
      <c r="C19" s="388"/>
      <c r="D19" s="388"/>
      <c r="E19" s="388"/>
      <c r="F19" s="388"/>
      <c r="G19" s="388"/>
      <c r="H19" s="388"/>
      <c r="I19" s="388"/>
      <c r="J19" s="388"/>
      <c r="K19" s="388"/>
      <c r="L19" s="389"/>
      <c r="N19" s="127"/>
      <c r="O19" s="128" t="s">
        <v>67</v>
      </c>
      <c r="P19" s="130"/>
      <c r="Q19" s="393" t="s">
        <v>168</v>
      </c>
      <c r="R19" s="393"/>
      <c r="S19" s="393"/>
      <c r="T19" s="393"/>
      <c r="U19" s="393"/>
      <c r="V19" s="393"/>
      <c r="W19" s="393"/>
      <c r="X19" s="393"/>
      <c r="Y19" s="129"/>
    </row>
    <row r="20" spans="1:25" ht="12.75" customHeight="1" thickBot="1">
      <c r="A20" s="390" t="s">
        <v>14</v>
      </c>
      <c r="B20" s="391"/>
      <c r="C20" s="391"/>
      <c r="D20" s="391"/>
      <c r="E20" s="392"/>
      <c r="F20" s="376"/>
      <c r="G20" s="379" t="s">
        <v>15</v>
      </c>
      <c r="H20" s="380"/>
      <c r="I20" s="380"/>
      <c r="J20" s="380"/>
      <c r="K20" s="380"/>
      <c r="L20" s="381"/>
      <c r="N20" s="382"/>
      <c r="O20" s="296"/>
      <c r="P20" s="383"/>
      <c r="Q20" s="122"/>
      <c r="R20" s="122"/>
      <c r="S20" s="122"/>
      <c r="T20" s="122"/>
      <c r="U20" s="122"/>
      <c r="V20" s="122"/>
      <c r="W20" s="122"/>
      <c r="X20" s="296"/>
      <c r="Y20" s="384"/>
    </row>
    <row r="21" spans="1:25" ht="18.75" customHeight="1">
      <c r="A21" s="369" t="s">
        <v>2</v>
      </c>
      <c r="B21" s="370"/>
      <c r="C21" s="370"/>
      <c r="D21" s="371"/>
      <c r="E21" s="24">
        <f>L28*2</f>
        <v>72</v>
      </c>
      <c r="F21" s="377"/>
      <c r="G21" s="372" t="s">
        <v>8</v>
      </c>
      <c r="H21" s="370"/>
      <c r="I21" s="371"/>
      <c r="J21" s="80"/>
      <c r="K21" s="80"/>
      <c r="L21" s="45">
        <f>E26-(L28/12)</f>
        <v>54</v>
      </c>
      <c r="N21" s="279" t="s">
        <v>31</v>
      </c>
      <c r="O21" s="280"/>
      <c r="P21" s="281"/>
      <c r="Q21" s="268" t="s">
        <v>68</v>
      </c>
      <c r="R21" s="269"/>
      <c r="S21" s="269"/>
      <c r="T21" s="269"/>
      <c r="U21" s="269"/>
      <c r="V21" s="269"/>
      <c r="W21" s="269"/>
      <c r="X21" s="270"/>
      <c r="Y21" s="66"/>
    </row>
    <row r="22" spans="1:25" ht="18.75" customHeight="1">
      <c r="A22" s="369" t="s">
        <v>3</v>
      </c>
      <c r="B22" s="370"/>
      <c r="C22" s="370"/>
      <c r="D22" s="371"/>
      <c r="E22" s="23">
        <f>E21-(L28/12)</f>
        <v>69</v>
      </c>
      <c r="F22" s="377"/>
      <c r="G22" s="372" t="s">
        <v>9</v>
      </c>
      <c r="H22" s="370"/>
      <c r="I22" s="371"/>
      <c r="J22" s="80"/>
      <c r="K22" s="80"/>
      <c r="L22" s="45">
        <f>L21-(L28/12)</f>
        <v>51</v>
      </c>
      <c r="N22" s="282"/>
      <c r="O22" s="283"/>
      <c r="P22" s="284"/>
      <c r="Q22" s="271"/>
      <c r="R22" s="272"/>
      <c r="S22" s="272"/>
      <c r="T22" s="272"/>
      <c r="U22" s="272"/>
      <c r="V22" s="272"/>
      <c r="W22" s="272"/>
      <c r="X22" s="273"/>
      <c r="Y22" s="64"/>
    </row>
    <row r="23" spans="1:25" ht="18.75" customHeight="1">
      <c r="A23" s="369" t="s">
        <v>4</v>
      </c>
      <c r="B23" s="370"/>
      <c r="C23" s="370"/>
      <c r="D23" s="371"/>
      <c r="E23" s="23">
        <f>E22-(L28/12)</f>
        <v>66</v>
      </c>
      <c r="F23" s="377"/>
      <c r="G23" s="372" t="s">
        <v>10</v>
      </c>
      <c r="H23" s="370"/>
      <c r="I23" s="371"/>
      <c r="J23" s="80"/>
      <c r="K23" s="80"/>
      <c r="L23" s="45">
        <f>L22-(L28/12)</f>
        <v>48</v>
      </c>
      <c r="N23" s="420" t="s">
        <v>32</v>
      </c>
      <c r="O23" s="421"/>
      <c r="P23" s="422"/>
      <c r="Q23" s="274" t="s">
        <v>138</v>
      </c>
      <c r="R23" s="263"/>
      <c r="S23" s="263"/>
      <c r="T23" s="263"/>
      <c r="U23" s="263"/>
      <c r="V23" s="263"/>
      <c r="W23" s="263"/>
      <c r="X23" s="275"/>
      <c r="Y23" s="63"/>
    </row>
    <row r="24" spans="1:25" ht="18.75" customHeight="1">
      <c r="A24" s="369" t="s">
        <v>5</v>
      </c>
      <c r="B24" s="370"/>
      <c r="C24" s="370"/>
      <c r="D24" s="371"/>
      <c r="E24" s="23">
        <f>E23-(L28/12)</f>
        <v>63</v>
      </c>
      <c r="F24" s="377"/>
      <c r="G24" s="372" t="s">
        <v>11</v>
      </c>
      <c r="H24" s="370"/>
      <c r="I24" s="371"/>
      <c r="J24" s="80"/>
      <c r="K24" s="80"/>
      <c r="L24" s="45">
        <f>L23-(L28/12)</f>
        <v>45</v>
      </c>
      <c r="N24" s="282"/>
      <c r="O24" s="283"/>
      <c r="P24" s="284"/>
      <c r="Q24" s="271"/>
      <c r="R24" s="272"/>
      <c r="S24" s="272"/>
      <c r="T24" s="272"/>
      <c r="U24" s="272"/>
      <c r="V24" s="272"/>
      <c r="W24" s="272"/>
      <c r="X24" s="273"/>
      <c r="Y24" s="64"/>
    </row>
    <row r="25" spans="1:25" ht="23.25" customHeight="1">
      <c r="A25" s="369" t="s">
        <v>6</v>
      </c>
      <c r="B25" s="370"/>
      <c r="C25" s="370"/>
      <c r="D25" s="371"/>
      <c r="E25" s="23">
        <f>E24-(L28/12)</f>
        <v>60</v>
      </c>
      <c r="F25" s="377"/>
      <c r="G25" s="372" t="s">
        <v>12</v>
      </c>
      <c r="H25" s="370"/>
      <c r="I25" s="371"/>
      <c r="J25" s="80"/>
      <c r="K25" s="80"/>
      <c r="L25" s="45">
        <f>L24-(L28/12)</f>
        <v>42</v>
      </c>
      <c r="N25" s="373" t="s">
        <v>74</v>
      </c>
      <c r="O25" s="374"/>
      <c r="P25" s="375"/>
      <c r="Q25" s="274" t="s">
        <v>73</v>
      </c>
      <c r="R25" s="263"/>
      <c r="S25" s="263"/>
      <c r="T25" s="263"/>
      <c r="U25" s="263"/>
      <c r="V25" s="263"/>
      <c r="W25" s="263"/>
      <c r="X25" s="275"/>
      <c r="Y25" s="65"/>
    </row>
    <row r="26" spans="1:25" ht="18.75" customHeight="1">
      <c r="A26" s="369" t="s">
        <v>7</v>
      </c>
      <c r="B26" s="370"/>
      <c r="C26" s="370"/>
      <c r="D26" s="371"/>
      <c r="E26" s="23">
        <f>E25-(L28/12)</f>
        <v>57</v>
      </c>
      <c r="F26" s="378"/>
      <c r="G26" s="372" t="s">
        <v>13</v>
      </c>
      <c r="H26" s="370"/>
      <c r="I26" s="371"/>
      <c r="J26" s="80"/>
      <c r="K26" s="80"/>
      <c r="L26" s="45">
        <f>L25-(L28/12)</f>
        <v>39</v>
      </c>
      <c r="N26" s="262" t="s">
        <v>122</v>
      </c>
      <c r="O26" s="263"/>
      <c r="P26" s="264"/>
      <c r="Q26" s="271" t="s">
        <v>139</v>
      </c>
      <c r="R26" s="272"/>
      <c r="S26" s="272"/>
      <c r="T26" s="272"/>
      <c r="U26" s="272"/>
      <c r="V26" s="272"/>
      <c r="W26" s="272"/>
      <c r="X26" s="273"/>
      <c r="Y26" s="63"/>
    </row>
    <row r="27" spans="1:25" ht="18.75" customHeight="1">
      <c r="A27" s="365" t="s">
        <v>16</v>
      </c>
      <c r="B27" s="366"/>
      <c r="C27" s="366"/>
      <c r="D27" s="366"/>
      <c r="E27" s="366"/>
      <c r="F27" s="366"/>
      <c r="G27" s="366"/>
      <c r="H27" s="366"/>
      <c r="I27" s="46"/>
      <c r="J27" s="56"/>
      <c r="K27" s="56"/>
      <c r="L27" s="81">
        <v>10</v>
      </c>
      <c r="N27" s="262" t="s">
        <v>123</v>
      </c>
      <c r="O27" s="263"/>
      <c r="P27" s="264"/>
      <c r="Q27" s="274" t="s">
        <v>124</v>
      </c>
      <c r="R27" s="263"/>
      <c r="S27" s="263"/>
      <c r="T27" s="263"/>
      <c r="U27" s="263"/>
      <c r="V27" s="263"/>
      <c r="W27" s="263"/>
      <c r="X27" s="275"/>
      <c r="Y27" s="66"/>
    </row>
    <row r="28" spans="1:25" ht="18.75" customHeight="1" thickBot="1">
      <c r="A28" s="367" t="s">
        <v>69</v>
      </c>
      <c r="B28" s="368"/>
      <c r="C28" s="368"/>
      <c r="D28" s="368"/>
      <c r="E28" s="368"/>
      <c r="F28" s="368"/>
      <c r="G28" s="368"/>
      <c r="H28" s="368"/>
      <c r="I28" s="47"/>
      <c r="J28" s="57"/>
      <c r="K28" s="57"/>
      <c r="L28" s="79">
        <v>36</v>
      </c>
      <c r="N28" s="265" t="s">
        <v>33</v>
      </c>
      <c r="O28" s="266"/>
      <c r="P28" s="267"/>
      <c r="Q28" s="276" t="s">
        <v>131</v>
      </c>
      <c r="R28" s="277"/>
      <c r="S28" s="277"/>
      <c r="T28" s="277"/>
      <c r="U28" s="277"/>
      <c r="V28" s="277"/>
      <c r="W28" s="277"/>
      <c r="X28" s="278"/>
      <c r="Y28" s="67"/>
    </row>
    <row r="29" ht="8.25" customHeight="1"/>
    <row r="30" spans="1:25" ht="15.75" customHeight="1">
      <c r="A30" s="21"/>
      <c r="B30" s="21"/>
      <c r="C30" s="21"/>
      <c r="D30" s="21"/>
      <c r="E30" s="29"/>
      <c r="F30" s="30"/>
      <c r="G30" s="30"/>
      <c r="H30" s="30"/>
      <c r="I30" s="30"/>
      <c r="J30" s="30"/>
      <c r="K30" s="30"/>
      <c r="L30" s="30"/>
      <c r="N30" s="22"/>
      <c r="O30" s="22"/>
      <c r="P30" s="22"/>
      <c r="Q30" s="31"/>
      <c r="R30" s="31"/>
      <c r="S30" s="30"/>
      <c r="T30" s="30"/>
      <c r="U30" s="30"/>
      <c r="V30" s="30"/>
      <c r="W30" s="30"/>
      <c r="X30" s="30"/>
      <c r="Y30" s="30"/>
    </row>
    <row r="31" spans="2:29" ht="17.25" customHeight="1" thickBot="1">
      <c r="B31" s="208" t="s">
        <v>42</v>
      </c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160"/>
      <c r="Z31" s="28"/>
      <c r="AA31" s="28"/>
      <c r="AB31" s="28"/>
      <c r="AC31" s="28"/>
    </row>
    <row r="32" spans="2:25" ht="12.75" customHeight="1">
      <c r="B32" s="50" t="s">
        <v>111</v>
      </c>
      <c r="C32" s="415" t="s">
        <v>72</v>
      </c>
      <c r="D32" s="416"/>
      <c r="E32" s="416"/>
      <c r="F32" s="416"/>
      <c r="G32" s="416"/>
      <c r="H32" s="416"/>
      <c r="I32" s="416"/>
      <c r="J32" s="417"/>
      <c r="K32" s="418">
        <v>2.4</v>
      </c>
      <c r="L32" s="419">
        <v>1.8</v>
      </c>
      <c r="N32" s="348" t="s">
        <v>112</v>
      </c>
      <c r="O32" s="349"/>
      <c r="P32" s="349"/>
      <c r="Q32" s="349"/>
      <c r="R32" s="349"/>
      <c r="S32" s="349"/>
      <c r="T32" s="349"/>
      <c r="U32" s="349"/>
      <c r="V32" s="350"/>
      <c r="W32" s="351" t="s">
        <v>142</v>
      </c>
      <c r="X32" s="352"/>
      <c r="Y32" s="4"/>
    </row>
    <row r="33" spans="2:24" ht="12.75" customHeight="1">
      <c r="B33" s="51">
        <v>2</v>
      </c>
      <c r="C33" s="356" t="s">
        <v>66</v>
      </c>
      <c r="D33" s="357"/>
      <c r="E33" s="357"/>
      <c r="F33" s="357"/>
      <c r="G33" s="357"/>
      <c r="H33" s="357"/>
      <c r="I33" s="357"/>
      <c r="J33" s="358"/>
      <c r="K33" s="359">
        <v>1.2</v>
      </c>
      <c r="L33" s="360">
        <v>0.9</v>
      </c>
      <c r="N33" s="361" t="s">
        <v>113</v>
      </c>
      <c r="O33" s="362"/>
      <c r="P33" s="362"/>
      <c r="Q33" s="362"/>
      <c r="R33" s="362"/>
      <c r="S33" s="362"/>
      <c r="T33" s="362"/>
      <c r="U33" s="362"/>
      <c r="V33" s="363"/>
      <c r="W33" s="364">
        <v>1.65</v>
      </c>
      <c r="X33" s="315"/>
    </row>
    <row r="34" spans="2:24" ht="19.5" customHeight="1">
      <c r="B34" s="52"/>
      <c r="C34" s="356"/>
      <c r="D34" s="357"/>
      <c r="E34" s="357"/>
      <c r="F34" s="357"/>
      <c r="G34" s="357"/>
      <c r="H34" s="357"/>
      <c r="I34" s="357"/>
      <c r="J34" s="358"/>
      <c r="K34" s="359"/>
      <c r="L34" s="360"/>
      <c r="N34" s="347" t="s">
        <v>114</v>
      </c>
      <c r="O34" s="332"/>
      <c r="P34" s="332"/>
      <c r="Q34" s="332"/>
      <c r="R34" s="332"/>
      <c r="S34" s="332"/>
      <c r="T34" s="332"/>
      <c r="U34" s="332"/>
      <c r="V34" s="333"/>
      <c r="W34" s="314">
        <v>5</v>
      </c>
      <c r="X34" s="315"/>
    </row>
    <row r="35" spans="2:24" ht="26.25" customHeight="1">
      <c r="B35" s="51">
        <v>3</v>
      </c>
      <c r="C35" s="331" t="s">
        <v>71</v>
      </c>
      <c r="D35" s="332"/>
      <c r="E35" s="332"/>
      <c r="F35" s="332"/>
      <c r="G35" s="332"/>
      <c r="H35" s="332"/>
      <c r="I35" s="332"/>
      <c r="J35" s="333"/>
      <c r="K35" s="314">
        <v>2.8</v>
      </c>
      <c r="L35" s="315">
        <v>2.2</v>
      </c>
      <c r="N35" s="353" t="s">
        <v>141</v>
      </c>
      <c r="O35" s="354"/>
      <c r="P35" s="354"/>
      <c r="Q35" s="354"/>
      <c r="R35" s="354"/>
      <c r="S35" s="354"/>
      <c r="T35" s="354"/>
      <c r="U35" s="354"/>
      <c r="V35" s="354"/>
      <c r="W35" s="354"/>
      <c r="X35" s="355"/>
    </row>
    <row r="36" spans="2:24" ht="12">
      <c r="B36" s="53"/>
      <c r="C36" s="331" t="s">
        <v>61</v>
      </c>
      <c r="D36" s="332"/>
      <c r="E36" s="332"/>
      <c r="F36" s="332"/>
      <c r="G36" s="332"/>
      <c r="H36" s="332"/>
      <c r="I36" s="332"/>
      <c r="J36" s="333"/>
      <c r="K36" s="314">
        <f>K35+K32</f>
        <v>5.199999999999999</v>
      </c>
      <c r="L36" s="315">
        <f>L35+L32</f>
        <v>4</v>
      </c>
      <c r="N36" s="342" t="s">
        <v>115</v>
      </c>
      <c r="O36" s="343"/>
      <c r="P36" s="343"/>
      <c r="Q36" s="343"/>
      <c r="R36" s="343"/>
      <c r="S36" s="343"/>
      <c r="T36" s="343"/>
      <c r="U36" s="343"/>
      <c r="V36" s="343"/>
      <c r="W36" s="343"/>
      <c r="X36" s="344"/>
    </row>
    <row r="37" spans="2:24" ht="12">
      <c r="B37" s="51">
        <v>4</v>
      </c>
      <c r="C37" s="331" t="s">
        <v>70</v>
      </c>
      <c r="D37" s="332"/>
      <c r="E37" s="332"/>
      <c r="F37" s="332"/>
      <c r="G37" s="332"/>
      <c r="H37" s="332"/>
      <c r="I37" s="332"/>
      <c r="J37" s="333"/>
      <c r="K37" s="314">
        <v>2.4</v>
      </c>
      <c r="L37" s="315">
        <v>1.8</v>
      </c>
      <c r="N37" s="347" t="s">
        <v>116</v>
      </c>
      <c r="O37" s="332"/>
      <c r="P37" s="332"/>
      <c r="Q37" s="332"/>
      <c r="R37" s="332"/>
      <c r="S37" s="332"/>
      <c r="T37" s="332"/>
      <c r="U37" s="332"/>
      <c r="V37" s="333"/>
      <c r="W37" s="345" t="s">
        <v>170</v>
      </c>
      <c r="X37" s="346"/>
    </row>
    <row r="38" spans="2:24" ht="12">
      <c r="B38" s="54"/>
      <c r="C38" s="331" t="s">
        <v>62</v>
      </c>
      <c r="D38" s="332"/>
      <c r="E38" s="332"/>
      <c r="F38" s="332"/>
      <c r="G38" s="332"/>
      <c r="H38" s="332"/>
      <c r="I38" s="332"/>
      <c r="J38" s="333"/>
      <c r="K38" s="314">
        <f>K37+K33</f>
        <v>3.5999999999999996</v>
      </c>
      <c r="L38" s="315">
        <f>L37+L33</f>
        <v>2.7</v>
      </c>
      <c r="N38" s="316" t="s">
        <v>117</v>
      </c>
      <c r="O38" s="317"/>
      <c r="P38" s="317"/>
      <c r="Q38" s="317"/>
      <c r="R38" s="317"/>
      <c r="S38" s="317"/>
      <c r="T38" s="317"/>
      <c r="U38" s="317"/>
      <c r="V38" s="318"/>
      <c r="W38" s="319">
        <v>1600</v>
      </c>
      <c r="X38" s="320"/>
    </row>
    <row r="39" spans="2:24" ht="12.75" customHeight="1">
      <c r="B39" s="53"/>
      <c r="C39" s="331" t="s">
        <v>61</v>
      </c>
      <c r="D39" s="332"/>
      <c r="E39" s="332"/>
      <c r="F39" s="332"/>
      <c r="G39" s="332"/>
      <c r="H39" s="332"/>
      <c r="I39" s="332"/>
      <c r="J39" s="333"/>
      <c r="K39" s="314">
        <f>K32+K37</f>
        <v>4.8</v>
      </c>
      <c r="L39" s="315">
        <f>L32+L37</f>
        <v>3.6</v>
      </c>
      <c r="N39" s="339" t="s">
        <v>118</v>
      </c>
      <c r="O39" s="340"/>
      <c r="P39" s="340"/>
      <c r="Q39" s="340"/>
      <c r="R39" s="340"/>
      <c r="S39" s="340"/>
      <c r="T39" s="340"/>
      <c r="U39" s="340"/>
      <c r="V39" s="341"/>
      <c r="W39" s="319">
        <v>3200</v>
      </c>
      <c r="X39" s="320"/>
    </row>
    <row r="40" spans="2:24" ht="12.75" customHeight="1">
      <c r="B40" s="51">
        <v>5</v>
      </c>
      <c r="C40" s="331" t="s">
        <v>64</v>
      </c>
      <c r="D40" s="332"/>
      <c r="E40" s="332"/>
      <c r="F40" s="332"/>
      <c r="G40" s="332"/>
      <c r="H40" s="332"/>
      <c r="I40" s="332"/>
      <c r="J40" s="333"/>
      <c r="K40" s="334">
        <v>0.45</v>
      </c>
      <c r="L40" s="335" t="s">
        <v>75</v>
      </c>
      <c r="N40" s="316" t="s">
        <v>119</v>
      </c>
      <c r="O40" s="317"/>
      <c r="P40" s="317"/>
      <c r="Q40" s="317"/>
      <c r="R40" s="317"/>
      <c r="S40" s="317"/>
      <c r="T40" s="317"/>
      <c r="U40" s="317"/>
      <c r="V40" s="318"/>
      <c r="W40" s="319">
        <v>33500</v>
      </c>
      <c r="X40" s="320"/>
    </row>
    <row r="41" spans="2:24" ht="12.75" customHeight="1">
      <c r="B41" s="51">
        <v>6</v>
      </c>
      <c r="C41" s="331" t="s">
        <v>65</v>
      </c>
      <c r="D41" s="332"/>
      <c r="E41" s="332"/>
      <c r="F41" s="332"/>
      <c r="G41" s="332"/>
      <c r="H41" s="332"/>
      <c r="I41" s="332"/>
      <c r="J41" s="333"/>
      <c r="K41" s="304" t="s">
        <v>85</v>
      </c>
      <c r="L41" s="305" t="s">
        <v>85</v>
      </c>
      <c r="N41" s="326" t="s">
        <v>120</v>
      </c>
      <c r="O41" s="327"/>
      <c r="P41" s="327"/>
      <c r="Q41" s="327"/>
      <c r="R41" s="327"/>
      <c r="S41" s="327"/>
      <c r="T41" s="327"/>
      <c r="U41" s="327"/>
      <c r="V41" s="328"/>
      <c r="W41" s="329">
        <v>2600</v>
      </c>
      <c r="X41" s="330"/>
    </row>
    <row r="42" spans="2:24" ht="12.75" customHeight="1">
      <c r="B42" s="51">
        <v>7</v>
      </c>
      <c r="C42" s="331" t="s">
        <v>109</v>
      </c>
      <c r="D42" s="332"/>
      <c r="E42" s="332"/>
      <c r="F42" s="332"/>
      <c r="G42" s="332"/>
      <c r="H42" s="332"/>
      <c r="I42" s="332"/>
      <c r="J42" s="333"/>
      <c r="K42" s="334">
        <v>20</v>
      </c>
      <c r="L42" s="335">
        <v>15</v>
      </c>
      <c r="N42" s="135" t="s">
        <v>130</v>
      </c>
      <c r="O42" s="136"/>
      <c r="P42" s="136"/>
      <c r="Q42" s="136"/>
      <c r="R42" s="136"/>
      <c r="S42" s="136"/>
      <c r="T42" s="136"/>
      <c r="U42" s="136"/>
      <c r="V42" s="136"/>
      <c r="W42" s="304" t="s">
        <v>143</v>
      </c>
      <c r="X42" s="159"/>
    </row>
    <row r="43" spans="2:24" ht="13.5" customHeight="1" thickBot="1">
      <c r="B43" s="55">
        <v>8</v>
      </c>
      <c r="C43" s="321" t="s">
        <v>110</v>
      </c>
      <c r="D43" s="322"/>
      <c r="E43" s="322"/>
      <c r="F43" s="322"/>
      <c r="G43" s="322"/>
      <c r="H43" s="322"/>
      <c r="I43" s="322"/>
      <c r="J43" s="323"/>
      <c r="K43" s="324" t="s">
        <v>125</v>
      </c>
      <c r="L43" s="325" t="s">
        <v>125</v>
      </c>
      <c r="N43" s="137"/>
      <c r="O43" s="138"/>
      <c r="P43" s="138"/>
      <c r="Q43" s="138"/>
      <c r="R43" s="138"/>
      <c r="S43" s="138"/>
      <c r="T43" s="138"/>
      <c r="U43" s="138"/>
      <c r="V43" s="138"/>
      <c r="W43" s="411"/>
      <c r="X43" s="412"/>
    </row>
    <row r="45" spans="4:24" ht="12">
      <c r="D45" s="336" t="s">
        <v>127</v>
      </c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</row>
    <row r="49" spans="8:20" ht="12" customHeight="1">
      <c r="H49" s="3"/>
      <c r="I49" s="337"/>
      <c r="J49" s="337"/>
      <c r="K49" s="338"/>
      <c r="L49" s="338"/>
      <c r="M49" s="338"/>
      <c r="N49" s="338"/>
      <c r="O49" s="338"/>
      <c r="P49" s="338"/>
      <c r="Q49" s="338"/>
      <c r="R49" s="338"/>
      <c r="S49" s="338"/>
      <c r="T49" s="338"/>
    </row>
    <row r="50" spans="8:20" ht="12"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8:20" ht="12"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8:20" ht="12"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8:20" ht="12"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8:20" ht="12"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8:20" ht="12"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8:20" ht="12"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</sheetData>
  <mergeCells count="154">
    <mergeCell ref="A5:E5"/>
    <mergeCell ref="A6:E6"/>
    <mergeCell ref="W5:X5"/>
    <mergeCell ref="I5:J5"/>
    <mergeCell ref="K5:L5"/>
    <mergeCell ref="N5:P5"/>
    <mergeCell ref="W42:X42"/>
    <mergeCell ref="N38:V38"/>
    <mergeCell ref="W38:X38"/>
    <mergeCell ref="K6:L6"/>
    <mergeCell ref="N23:P24"/>
    <mergeCell ref="N7:P7"/>
    <mergeCell ref="N8:P8"/>
    <mergeCell ref="S6:T6"/>
    <mergeCell ref="Q6:R6"/>
    <mergeCell ref="Q7:R7"/>
    <mergeCell ref="W43:X43"/>
    <mergeCell ref="W7:X7"/>
    <mergeCell ref="W8:X8"/>
    <mergeCell ref="U6:V6"/>
    <mergeCell ref="U7:V7"/>
    <mergeCell ref="U8:V8"/>
    <mergeCell ref="W6:X6"/>
    <mergeCell ref="B31:Y31"/>
    <mergeCell ref="C32:J32"/>
    <mergeCell ref="K32:L32"/>
    <mergeCell ref="F1:X2"/>
    <mergeCell ref="I3:K3"/>
    <mergeCell ref="L3:N3"/>
    <mergeCell ref="O3:S3"/>
    <mergeCell ref="U3:Y3"/>
    <mergeCell ref="E3:F3"/>
    <mergeCell ref="K7:L7"/>
    <mergeCell ref="K8:L8"/>
    <mergeCell ref="A4:Y4"/>
    <mergeCell ref="S8:T8"/>
    <mergeCell ref="N6:P6"/>
    <mergeCell ref="Q5:R5"/>
    <mergeCell ref="S5:T5"/>
    <mergeCell ref="Q8:R8"/>
    <mergeCell ref="S7:T7"/>
    <mergeCell ref="U5:V5"/>
    <mergeCell ref="B3:D3"/>
    <mergeCell ref="I6:J6"/>
    <mergeCell ref="I7:J7"/>
    <mergeCell ref="I8:J8"/>
    <mergeCell ref="A7:E7"/>
    <mergeCell ref="A8:E8"/>
    <mergeCell ref="F5:H5"/>
    <mergeCell ref="F6:H6"/>
    <mergeCell ref="F7:H7"/>
    <mergeCell ref="F8:H8"/>
    <mergeCell ref="N20:P20"/>
    <mergeCell ref="X20:Y20"/>
    <mergeCell ref="A17:B17"/>
    <mergeCell ref="C17:L17"/>
    <mergeCell ref="A19:L19"/>
    <mergeCell ref="A20:E20"/>
    <mergeCell ref="Q19:X19"/>
    <mergeCell ref="A21:D21"/>
    <mergeCell ref="A24:D24"/>
    <mergeCell ref="G24:I24"/>
    <mergeCell ref="A22:D22"/>
    <mergeCell ref="G22:I22"/>
    <mergeCell ref="A23:D23"/>
    <mergeCell ref="G23:I23"/>
    <mergeCell ref="G21:I21"/>
    <mergeCell ref="F20:F26"/>
    <mergeCell ref="G20:L20"/>
    <mergeCell ref="A25:D25"/>
    <mergeCell ref="G25:I25"/>
    <mergeCell ref="N25:P25"/>
    <mergeCell ref="Q25:X25"/>
    <mergeCell ref="A27:H27"/>
    <mergeCell ref="A28:H28"/>
    <mergeCell ref="A26:D26"/>
    <mergeCell ref="G26:I26"/>
    <mergeCell ref="N32:V32"/>
    <mergeCell ref="W32:X32"/>
    <mergeCell ref="C35:J35"/>
    <mergeCell ref="K35:L35"/>
    <mergeCell ref="N35:X35"/>
    <mergeCell ref="N34:V34"/>
    <mergeCell ref="C33:J34"/>
    <mergeCell ref="K33:L34"/>
    <mergeCell ref="N33:V33"/>
    <mergeCell ref="W33:X33"/>
    <mergeCell ref="W34:X34"/>
    <mergeCell ref="C36:J36"/>
    <mergeCell ref="K36:L36"/>
    <mergeCell ref="C37:J37"/>
    <mergeCell ref="K37:L37"/>
    <mergeCell ref="N36:X36"/>
    <mergeCell ref="W37:X37"/>
    <mergeCell ref="N37:V37"/>
    <mergeCell ref="C38:J38"/>
    <mergeCell ref="K38:L38"/>
    <mergeCell ref="D45:X45"/>
    <mergeCell ref="I49:J49"/>
    <mergeCell ref="K49:T49"/>
    <mergeCell ref="N39:V39"/>
    <mergeCell ref="W39:X39"/>
    <mergeCell ref="C40:J40"/>
    <mergeCell ref="K40:L40"/>
    <mergeCell ref="C39:J39"/>
    <mergeCell ref="K39:L39"/>
    <mergeCell ref="N40:V40"/>
    <mergeCell ref="W40:X40"/>
    <mergeCell ref="C43:J43"/>
    <mergeCell ref="K43:L43"/>
    <mergeCell ref="N41:V41"/>
    <mergeCell ref="W41:X41"/>
    <mergeCell ref="C42:J42"/>
    <mergeCell ref="K42:L42"/>
    <mergeCell ref="C41:J41"/>
    <mergeCell ref="K41:L41"/>
    <mergeCell ref="I13:J13"/>
    <mergeCell ref="I14:J14"/>
    <mergeCell ref="A10:Y10"/>
    <mergeCell ref="I12:J12"/>
    <mergeCell ref="K12:L12"/>
    <mergeCell ref="N12:P12"/>
    <mergeCell ref="Q12:R12"/>
    <mergeCell ref="S12:T12"/>
    <mergeCell ref="U12:V12"/>
    <mergeCell ref="S14:T14"/>
    <mergeCell ref="S15:T15"/>
    <mergeCell ref="I15:J15"/>
    <mergeCell ref="W12:X12"/>
    <mergeCell ref="W13:X13"/>
    <mergeCell ref="W14:X14"/>
    <mergeCell ref="W15:X15"/>
    <mergeCell ref="N13:P13"/>
    <mergeCell ref="N14:P14"/>
    <mergeCell ref="Q14:R14"/>
    <mergeCell ref="K13:L13"/>
    <mergeCell ref="K14:L14"/>
    <mergeCell ref="K15:L15"/>
    <mergeCell ref="U14:V14"/>
    <mergeCell ref="U15:V15"/>
    <mergeCell ref="Q13:R13"/>
    <mergeCell ref="S13:T13"/>
    <mergeCell ref="U13:V13"/>
    <mergeCell ref="N15:P15"/>
    <mergeCell ref="Q15:R15"/>
    <mergeCell ref="N26:P26"/>
    <mergeCell ref="N27:P27"/>
    <mergeCell ref="N28:P28"/>
    <mergeCell ref="Q21:X22"/>
    <mergeCell ref="Q23:X24"/>
    <mergeCell ref="Q27:X27"/>
    <mergeCell ref="Q28:X28"/>
    <mergeCell ref="Q26:X26"/>
    <mergeCell ref="N21:P2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CORREIOS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CORREIOS</cp:lastModifiedBy>
  <cp:lastPrinted>2004-10-13T20:22:19Z</cp:lastPrinted>
  <dcterms:created xsi:type="dcterms:W3CDTF">2000-04-06T19:13:55Z</dcterms:created>
  <dcterms:modified xsi:type="dcterms:W3CDTF">2005-07-26T17:29:03Z</dcterms:modified>
  <cp:category/>
  <cp:version/>
  <cp:contentType/>
  <cp:contentStatus/>
</cp:coreProperties>
</file>